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Carlos.Paredes\Downloads\"/>
    </mc:Choice>
  </mc:AlternateContent>
  <xr:revisionPtr revIDLastSave="0" documentId="8_{F091DA12-420E-49FD-8520-E781689072E0}" xr6:coauthVersionLast="47" xr6:coauthVersionMax="47" xr10:uidLastSave="{00000000-0000-0000-0000-000000000000}"/>
  <bookViews>
    <workbookView xWindow="-120" yWindow="-120" windowWidth="28215" windowHeight="15840" xr2:uid="{00000000-000D-0000-FFFF-FFFF00000000}"/>
  </bookViews>
  <sheets>
    <sheet name="Program Applicants" sheetId="1" r:id="rId1"/>
    <sheet name="Emergency Solutions Grant" sheetId="2" r:id="rId2"/>
    <sheet name="HOPWA" sheetId="3" r:id="rId3"/>
    <sheet name="Neighborhood Partnership Grant" sheetId="4" r:id="rId4"/>
    <sheet name="TBRA" sheetId="5" r:id="rId5"/>
  </sheets>
  <definedNames>
    <definedName name="_xlnm.Print_Area" localSheetId="1">'Emergency Solutions Grant'!$A$1:$E$13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3" l="1"/>
  <c r="F18" i="4"/>
  <c r="F14" i="2"/>
  <c r="C16" i="1"/>
</calcChain>
</file>

<file path=xl/sharedStrings.xml><?xml version="1.0" encoding="utf-8"?>
<sst xmlns="http://schemas.openxmlformats.org/spreadsheetml/2006/main" count="149" uniqueCount="116">
  <si>
    <t>Program</t>
  </si>
  <si>
    <t>Column1</t>
  </si>
  <si>
    <t>Applicants</t>
  </si>
  <si>
    <t>Emergency Solutions Grant (ESG)</t>
  </si>
  <si>
    <t>Housing Opportunties for Persons With HIV/AIDS</t>
  </si>
  <si>
    <t>Tenant-Base Rental Assistance (TBRA)</t>
  </si>
  <si>
    <t>Total</t>
  </si>
  <si>
    <t>Program Name:  Emergency Solutions Grant</t>
  </si>
  <si>
    <t>Agency Name:</t>
  </si>
  <si>
    <t>Project Title:</t>
  </si>
  <si>
    <t xml:space="preserve">1 -  Briefly Describe Your Proposed Project And Objectives -  What Services Will Be Provided To The Homeless Or To Prevent Homelessness? Briefly Describe Services And Staff Including How Clients Are Identified (screening Process) -  How Many Clients Will </t>
  </si>
  <si>
    <t>EDG Request</t>
  </si>
  <si>
    <t>MIFA (Metropolitan Inter-Faith Association)</t>
  </si>
  <si>
    <t>YWCA ESG Program: Domestic Violence Shelter and Emergency Services</t>
  </si>
  <si>
    <t>Hope House Day Care Center Inc.</t>
  </si>
  <si>
    <t>Catholic Charities of West Tennessee</t>
  </si>
  <si>
    <t>Program Name: Housing Opportunties for Peson with HIV/AIDS (HOPWA)</t>
  </si>
  <si>
    <t>Name</t>
  </si>
  <si>
    <t>H O P W A Request</t>
  </si>
  <si>
    <t xml:space="preserve">1 - 	Provide A Three Or Four Sentence Synopsis Of Your Proposed Program </t>
  </si>
  <si>
    <t>Friends For Life Corporation HOPWA Aloysius Commons Operations / Housing Related Supportive Services</t>
  </si>
  <si>
    <t>Friends For Life Corporation HOPWA TBRA</t>
  </si>
  <si>
    <t>Friends For Life Corporation HOPWA STRMU</t>
  </si>
  <si>
    <t>Case Management, Inc.</t>
  </si>
  <si>
    <t>Project Name</t>
  </si>
  <si>
    <t xml:space="preserve"> Project Description</t>
  </si>
  <si>
    <t>Funding Request</t>
  </si>
  <si>
    <t>Alcy Ball Development Corporation</t>
  </si>
  <si>
    <t>Program Name: HOME/Tenant Base Rental Assistance</t>
  </si>
  <si>
    <t>Agency / Project Sponsor</t>
  </si>
  <si>
    <t>Population To Be Served</t>
  </si>
  <si>
    <t>1 -  Provide A Brief Overview Of The T B R A Project Which Includes The Name Of The Applicant / Project Sponsor, The Number Of Households To Be Served, The Priority Population To Be Served, The Amount Of Funds Requested For Rental Assistance And A Brief D</t>
  </si>
  <si>
    <t>Total Request</t>
  </si>
  <si>
    <t>Units</t>
  </si>
  <si>
    <t>Save Up</t>
  </si>
  <si>
    <t>RISE Foundation</t>
  </si>
  <si>
    <t>Uplift the Community</t>
  </si>
  <si>
    <t>NAACP</t>
  </si>
  <si>
    <t>Project READY</t>
  </si>
  <si>
    <t>The Heart of Memphis</t>
  </si>
  <si>
    <t>Klondike Smokey City CDC (KSCCDC)</t>
  </si>
  <si>
    <t xml:space="preserve">Junior League of Memphis (JLM) </t>
  </si>
  <si>
    <t>Neighborhood Partnership Grant (NPG)</t>
  </si>
  <si>
    <t>Progam Name:  Neighborhood Partnership Grant</t>
  </si>
  <si>
    <t xml:space="preserve">Friends For Life Corporation (FFL) requests funding to support Tenant-Based Rental Assistance (TBRA) housing vouchers for 70 persons living with HIV/AIDS (PLWHA) and 67 beneficiaries affected by HIV/AIDS and living with a PLWHA. </t>
  </si>
  <si>
    <t>Incomplete: 1</t>
  </si>
  <si>
    <t>Agape Child &amp; Family Services Inc.,</t>
  </si>
  <si>
    <t>The Salvation Army of Memphis &amp; the Mid-South</t>
  </si>
  <si>
    <t>Emergency Shelter Services at Purdue Center of Hope</t>
  </si>
  <si>
    <t>Alliance Healthcare Services</t>
  </si>
  <si>
    <t>Young Women's Christian Association (YWCA Greater Memphis</t>
  </si>
  <si>
    <t>STRMU assistance will be provided to 227 PLWHA and 150 of their qualifying household members. Friends For Life staff will provide supportive services for 227 unduplicated STRMU recipients focused on medical adherence education, alcohol and drug counseling, daily living skills training, and therapeutic services from the Positive Living Center.</t>
  </si>
  <si>
    <t xml:space="preserve">Friends For Life (FFL) is requesting funds to assure the following housing and housing-related activities are maintained.  During the contract peorid  20 PLWHA will receive permanent supportive housing in Master Leasing  Program. A total of 525 unduplicated clients are anticipated to be served through FFL's HOPWA supportive services in 2020-21.
Operating Costs for Housing at the Aloysius Commons (Shelter + Care) Facility.
Supportive Services for Aloysius Commons residents and other low-income people living with HIV/AIDS (PLHWA) who are at risk of homelessness and clients of FFL.
Administrative Costs related to program implementation and advancement.
</t>
  </si>
  <si>
    <t>Hope House will serve 78 households through the Tenant-Based Rental Assistance (TBRA) program which ensures our clients can obtain safe and affordable housing. Many of our households include families which means that we anticipate serving over 200 individuals, including spouses and children of the client. Our clients, who have been diagnosed with HIV/AIDS, all live in the Memphis area and are living in poverty. Through the program, clients would be assigned to a Hope House case manager who would offer any supportive services that client would need to become financially self-sufficient. Services include a comprehensive assessment, setting of individual goals, individual counseling, group support, ongoing case management, life skill classes and access to safe, high quality early childhood care and play therapy for their children so that the parent can gain employment or pursue their own educational goals.</t>
  </si>
  <si>
    <t xml:space="preserve">Under this proposal, CMI will provide emergency housing to 50 consumers. Supportive services to include, Case Management Services, Alcohol and Drug group/counseling, Mental Health group and 1 on 1 sessions for mental health and behavioral change will be provided to housing residents during the funding period. This program will also link approximately 30 consumers to long-term housing during this same period.  Our experience has shown that at least 50% of our consumers have obtained housing and will remain in housing for at least one year after discharge from the Peabody House. 
</t>
  </si>
  <si>
    <t xml:space="preserve">Submitted: </t>
  </si>
  <si>
    <t xml:space="preserve">Incomplete: </t>
  </si>
  <si>
    <t>Agape’s Access for All program provides outreach and program information to potentially eligible program individuals and families. It targets the most at-risk and underserved/under-resourced population in Memphis/Shelby County: homeless youth (ages 18-24) and their families.  This project will serve 15  youth (ages 18-24) households with or without children.</t>
  </si>
  <si>
    <t>he activities funded by this grant include Rapid Rehousing (RRH) assistance, Prevention rental assistance, motel vouchers, and the services of the RRH Coordinator (1.0 FTE), the Director of Emergency Housing (.36 FTEs), Grant Accountant (.13 FTEs), and Rapid Rehousing Operations Lead (.35 FTEs). The goals of this program will include: screening at least 1,800 clients for Emergency Shelter Placement, assisting 1-2 families with prevention assistance to avoid homelessness and providing Rapid Rehousing support to 10 families exiting transitional housing programs. The services will be provided at 910 Vance and via online and telephonic portals. The period covered for this program will be July 1, 2022 - June 30, 2023.</t>
  </si>
  <si>
    <t>Rapid Rehousing Prevention and Shelter Program</t>
  </si>
  <si>
    <t>Families In Transition</t>
  </si>
  <si>
    <t>Emergency Solutions Grant Rapid Rehousing and Street Outreach</t>
  </si>
  <si>
    <t>Catholic Charities of West Tennessee (CCWTN) is proposing a two-tiered component project to include ESG Rapid Rehousing (RRH) for literally homeless Individuals and Street Outreach for all populations experiencing homelessness.  ESG Outreach will serve at least 65 households (both individuals and households with children) and RRH will enroll least 15 Individuals 18 years of age and up without minor children</t>
  </si>
  <si>
    <t xml:space="preserve">The services to be provided through this funding for domestic violence victims/survivors and their dependent children will include emergency shelter operations (a safe, secure, fully-functional and well-maintained facility including provision of food, clothing, bedding, etc.) including expenses for operations and maintenance/repair such as rent, utilities (electricity, gas, water, telephone, internet, cable), insurance, supplies, custodial/maintenance/repair, equipment, supplies, security, etc. (NOTE: Support services provided through other funding sources support this application.  We estimate that 132 adults and 252 dependent children will be served for a total of 13,107 shelter nights of service annually. </t>
  </si>
  <si>
    <t>The Emergency Shelter Services program located within the Salvation Army’s Purdue Center of Hope, has the capacity of sheltering a total of 65 women and children experiencing homelessness on any given night. A total of 15 beds will be dedicated solely to providing general emergency services, while 18 beds will be reserved for single women requiring emergency assistance, and 32 beds will be available in the emergency services wing of the New Directions</t>
  </si>
  <si>
    <t>The Hospitality Hub</t>
  </si>
  <si>
    <t>Hospitality Hub Outreach and Engagement</t>
  </si>
  <si>
    <t xml:space="preserve">ESG funds will go towards extending engagement and case management activities offered through Hub Outreach. Specifically, Emergency Shelter Case Management and Street Outreach staff salaries and wages will be funded to provide counseling, service coordination, assessments of client needs and eligibility, crisis counseling, referrals, benefit consulting, continued monitoring of client progress, and follow-up.  We will serve 200 unduplicated clients from July 1, 2022-June 30,2023.
</t>
  </si>
  <si>
    <t>AHS Street Outreach Program</t>
  </si>
  <si>
    <t xml:space="preserve">Our program will consist of street outreach to individuals experiencing homelessness. Those participating with the outreach program will be engaged at the street level so that immediate needs can be addressed while building trust. We will serve 80 unduplicated clients. </t>
  </si>
  <si>
    <t xml:space="preserve">G.R.O.W Binghampton </t>
  </si>
  <si>
    <t>The G.R.O.W. (Giving Readiness, Opportunity, and Wellness) program was founded and created by the Junior League of Memphis in 2008. The program has two components. The first component is held at the Lester Street Community Center from 5:30pm to 7:30pm on Thursday nights during the school year. Junior League volunteers organize bi-weekly programs for parents and children from the Binghampton neighborhood. These bi-weekly programs focus on topics such as financial literacy, education, advocacy, job skills and re-safety. After the educational programs take place, a healthy meal is served to the participants. Families in our G.R.O.W program receive healthy meals, and gain access to a network of mentors in the form of our Junior League members.</t>
  </si>
  <si>
    <t>The use of these grant funds is directly tied to increasing the capacity of the Klondike Smokey City CDC and the residents as we work together to implement the Klondike Smokey City Economic Development. Also ,these funds will be used for administrative expenses related to coordinating activities incurred by Klondike Smokey City CDC such as supplies accounting,printing.etc.</t>
  </si>
  <si>
    <t>YWCA Of Memphis &amp; The MidSouth</t>
  </si>
  <si>
    <t>Y Acheivers</t>
  </si>
  <si>
    <t xml:space="preserve">These grant funds will be used to add 12 Career Clusters to the Y Achievers program, four groups at three existing schools in Whitehaven, North Memphis and East Memphis.  Career Clusters are small, age-appropriate groups that are led by mentors and expose the students to a variety of education and career options.  
</t>
  </si>
  <si>
    <t>The grant will be used to fund Uplift the Community, a NAACP initiative to build better Memphis communities.  Neighborhood Partnership Grant funds will extend the project to local nonprofits and community-based organizations who seek to improve their communities, reduce crime, and eliminate blight.  Some smaller nonprofits and community- based organizations generally function with limited budgets and volunteerism.  Therefore, they may not meet the minimum requirements (per the matrix) to apply for a SCIF grant.  The NAACP anticipates that Uplift the Community can fund approximately 20 neighborhood projects with small grants that range from $500 to $1,000.</t>
  </si>
  <si>
    <t xml:space="preserve">The Save Up program serves employed low-income workers, who either live in public housing, have a Section 8 voucher and/or are eligible for an Earned Income Tax Credit.  The grant funds will be used to support RISE's Save Up Individual Development Account program.  The program combines personal financial education, individual savings and matched financial incentives to assist low to moderate income citizens in purchasing assets such as first-time homeownership, post-secondary education, small business development and in some cases, transportation purchases. </t>
  </si>
  <si>
    <t>Service Over Self</t>
  </si>
  <si>
    <t>Youth Summer Jobs Program</t>
  </si>
  <si>
    <t xml:space="preserve">This grant will be used to pay a portion of the salaries paid to at-risk high school youth from our partner neighborhoods for their work providing home repairs for low-income families through our youth summer jobs program. </t>
  </si>
  <si>
    <t>Miraaj Academy</t>
  </si>
  <si>
    <t>Youth Urban Permaculture</t>
  </si>
  <si>
    <t xml:space="preserve">The NPG grant will pay for costs associated with the Miraaj Academy’s Youth Urban Permaculture Project. This includes permaculture training and design materials, supplies, and tools to build and maintain a greenhouse and fees for an urban permaculture educator to teach the workshops, oversee the construction project, and guide the students. </t>
  </si>
  <si>
    <t>Incomplete:  2</t>
  </si>
  <si>
    <t xml:space="preserve">The funds in this request will: 
- Fund our "Legacy Network" program to increase homebuying in our community and to compete against cash buyers from low-quality rental management companies. 
- Pay our Director of Engagement to perform duties associated with the program's outcomes
- Purchase materials and supplies needed to notify and train neighbors in the operations of the program
- Purchase equipment used to carry out activities of the program
- Generate connections and awareness within the community of the issues facing Alcy Ball regarding property ownership and the need to preserve local ownership. </t>
  </si>
  <si>
    <t>Alcy Ball - Legacy Network</t>
  </si>
  <si>
    <t>Uplift Foundation Inc.</t>
  </si>
  <si>
    <t>Uplift Mentoring Programs</t>
  </si>
  <si>
    <t>he mentoring funds will be used for the development of an educational curriculum for students as a guide to help them understand why it's always best to stay in school working within the system to successfully achieve their desired goals. The mentoring program will include many manhours of in person class room instructions, training and field trips. The programs also teach the students how to work through conflict and resolve problems without resorting to violence. The program will work not only with the students but also the teachers, administration and parents. Approximately 30 Uplift men will serve as mentors/instructors during the school year and especially in the summer, a time when most students get into trouble. Uplift also use sports programs as a way to demonstrate how playing together as a team works best.  To understand how to win gracefully and how to lose with dignity.</t>
  </si>
  <si>
    <t>Submitted:    6</t>
  </si>
  <si>
    <t>OUTMemphis</t>
  </si>
  <si>
    <t>2022-2023 Metamorphosis Project</t>
  </si>
  <si>
    <t xml:space="preserve">The Metamorphosis Project is OUTMemphis’s approach to solving LGBTQ+ youth homelessness in Memphis. Our program for youth aged 18-24 provides (1) Emergency Services, (2) Rapid Rehousing, (3) Emergency Shelter and (4) Drop-In center. Along with the housing, emergency services include food, hygiene supplies, transportation assistance, and case management. Additionally, our team has developed a comprehensive education and employment LifeHacks program. Life Hacks helps with basic life skills such as resume assistance, cooking, employment assistance, education assistance, cleaning, self-care, mental health awareness, and more.   
</t>
  </si>
  <si>
    <t>World Relief Memphis</t>
  </si>
  <si>
    <t>Connect Language Center</t>
  </si>
  <si>
    <t xml:space="preserve">World Relief Memphis (WRM) will use Neighborhood Program Grant funds to empower immigrants and refugees in Memphis to advance their vocational aspirations through English language training. When surveyed, 93% of students reported that they were enrolling in ESL classes at WRM to increase their employability or better integrate into the Memphis community. Funds will specifically be used to purchase books, education materials, and communication and software to better serve refugee and immigrant students enrolled in WRM’s Connect Language Center (CLC) English program.  </t>
  </si>
  <si>
    <t>Submitted: 9</t>
  </si>
  <si>
    <t>Mustard Seed Inc.</t>
  </si>
  <si>
    <t>ighborhood program grant support will be used to operate Project READY, a comprehensive summer enrichment career readiness program for youth ages 14-17 residing in in the 38126 zip-code.</t>
  </si>
  <si>
    <t>JUICE Orange Mound</t>
  </si>
  <si>
    <t>Rooming House Roundup</t>
  </si>
  <si>
    <t xml:space="preserve">By leveraging our zone map which is split into 7 different zones, we plan to host targeted events over the course of 7 months (March to September) to appeal to both landlords and renters.  Programming will accomplish the following outcomes: 1) Provide new information and resources to landlords and renters, 2) Locate rooming houses across Historic Orange Mound, 3) create a database of renters and landlords to help promote the creation of a registry, and 4) educate renters on resources to become homeowners or to secure better employment.  Data will be collected and shared with the Branch Manager at the Lamar Airways First Horizon Bank, Memphis HCD, as well as the Operation Hope leadership.  
</t>
  </si>
  <si>
    <t>NEW DIRECTION CHRISTIAN CHURCH</t>
  </si>
  <si>
    <t>Inside Out Business Incubator 4 The Heart &amp; Soul</t>
  </si>
  <si>
    <t xml:space="preserve">The grant will be used to launch a business incubator to promote economic progression through business start up and expansion support.  </t>
  </si>
  <si>
    <t>Submitted: 31</t>
  </si>
  <si>
    <t>Incomplete: 3</t>
  </si>
  <si>
    <t>SHIELD, INC.</t>
  </si>
  <si>
    <t>SHIELD'S Family Shelter</t>
  </si>
  <si>
    <t xml:space="preserve">The proposed project is a continuation of the homeless services that SI already provides to homeless families.  SI is seeking funds to house 80 families in 6 rental units creating a total of units serving 80 families a year.  The total number of households and families assisted will be 80.  
</t>
  </si>
  <si>
    <t>Awarded</t>
  </si>
  <si>
    <t>Amount</t>
  </si>
  <si>
    <t>Yes</t>
  </si>
  <si>
    <t>Submitted:  11</t>
  </si>
  <si>
    <t>Funds awarded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</si>
</sst>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5" x14ac:knownFonts="1">
    <font>
      <sz val="11"/>
      <color theme="1"/>
      <name val="Calibri"/>
      <family val="2"/>
      <scheme val="minor"/>
    </font>
    <font>
      <sz val="20"/>
      <color theme="1"/>
      <name val="Calibri"/>
      <family val="2"/>
      <scheme val="minor"/>
    </font>
    <font>
      <sz val="18"/>
      <color theme="1"/>
      <name val="Calibri"/>
      <family val="2"/>
      <scheme val="minor"/>
    </font>
    <font>
      <sz val="8"/>
      <color rgb="FF333333"/>
      <name val="Arial"/>
      <family val="2"/>
    </font>
    <font>
      <sz val="11"/>
      <color rgb="FF333333"/>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0" fontId="0" fillId="0" borderId="0" xfId="0" applyAlignment="1">
      <alignment vertical="top"/>
    </xf>
    <xf numFmtId="0" fontId="0" fillId="0" borderId="0" xfId="0" applyAlignment="1">
      <alignment wrapText="1"/>
    </xf>
    <xf numFmtId="0" fontId="0" fillId="0" borderId="0" xfId="0" applyAlignment="1">
      <alignment vertical="top" wrapText="1"/>
    </xf>
    <xf numFmtId="6" fontId="0" fillId="0" borderId="0" xfId="0" applyNumberFormat="1" applyAlignment="1">
      <alignment vertical="top"/>
    </xf>
    <xf numFmtId="6" fontId="0" fillId="0" borderId="0" xfId="0" applyNumberFormat="1" applyAlignment="1">
      <alignment vertical="top" wrapText="1"/>
    </xf>
    <xf numFmtId="8" fontId="0" fillId="0" borderId="0" xfId="0" applyNumberFormat="1" applyAlignment="1">
      <alignment vertical="top"/>
    </xf>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xf>
    <xf numFmtId="0" fontId="2" fillId="0" borderId="0" xfId="0" applyFont="1" applyAlignment="1">
      <alignment horizontal="left" vertical="top"/>
    </xf>
    <xf numFmtId="0" fontId="0" fillId="0" borderId="0" xfId="0" applyNumberFormat="1" applyAlignment="1">
      <alignment vertical="top" wrapText="1"/>
    </xf>
    <xf numFmtId="8" fontId="3" fillId="0" borderId="0" xfId="0" applyNumberFormat="1" applyFont="1" applyAlignment="1">
      <alignment vertical="top"/>
    </xf>
    <xf numFmtId="8" fontId="4" fillId="0" borderId="0" xfId="0" applyNumberFormat="1" applyFont="1" applyAlignment="1">
      <alignment vertical="top"/>
    </xf>
    <xf numFmtId="0" fontId="0" fillId="0" borderId="0" xfId="0" applyNumberFormat="1" applyAlignment="1">
      <alignment wrapText="1"/>
    </xf>
    <xf numFmtId="3" fontId="0" fillId="0" borderId="0" xfId="0" applyNumberFormat="1" applyAlignment="1">
      <alignment vertical="top"/>
    </xf>
    <xf numFmtId="6" fontId="0" fillId="0" borderId="0" xfId="0" applyNumberFormat="1" applyAlignment="1">
      <alignment horizontal="left" vertical="top"/>
    </xf>
  </cellXfs>
  <cellStyles count="1">
    <cellStyle name="Normal" xfId="0" builtinId="0"/>
  </cellStyles>
  <dxfs count="14">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textRotation="0" wrapText="1"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indent="0" justifyLastLine="0" shrinkToFit="0" readingOrder="0"/>
    </dxf>
    <dxf>
      <alignment horizontal="left" vertical="top" textRotation="0" wrapText="0"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
      <alignment horizontal="left" vertical="top"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A1:C16" totalsRowCount="1" headerRowDxfId="13" dataDxfId="12" totalsRowDxfId="11">
  <autoFilter ref="A1:C15" xr:uid="{00000000-0009-0000-0100-000002000000}"/>
  <tableColumns count="3">
    <tableColumn id="1" xr3:uid="{00000000-0010-0000-0000-000001000000}" name="Program" dataDxfId="10" totalsRowDxfId="9"/>
    <tableColumn id="2" xr3:uid="{00000000-0010-0000-0000-000002000000}" name="Column1" totalsRowLabel="Total" dataDxfId="8" totalsRowDxfId="7"/>
    <tableColumn id="3" xr3:uid="{00000000-0010-0000-0000-000003000000}" name="Applicants" totalsRowFunction="sum" dataDxfId="6" totalsRowDxfId="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1" displayName="Table1" ref="A4:F14" totalsRowCount="1">
  <autoFilter ref="A4:F13" xr:uid="{00000000-0009-0000-0100-000003000000}"/>
  <tableColumns count="6">
    <tableColumn id="2" xr3:uid="{00000000-0010-0000-0100-000002000000}" name="Agency Name:"/>
    <tableColumn id="3" xr3:uid="{00000000-0010-0000-0100-000003000000}" name="Project Title:" dataDxfId="4" totalsRowDxfId="3"/>
    <tableColumn id="5" xr3:uid="{00000000-0010-0000-0100-000005000000}" name="1 -  Briefly Describe Your Proposed Project And Objectives -  What Services Will Be Provided To The Homeless Or To Prevent Homelessness? Briefly Describe Services And Staff Including How Clients Are Identified (screening Process) -  How Many Clients Will " dataDxfId="2" totalsRowDxfId="1"/>
    <tableColumn id="6" xr3:uid="{00000000-0010-0000-0100-000006000000}" name="EDG Request"/>
    <tableColumn id="1" xr3:uid="{C2E9A817-ACCD-48F7-8413-34335253287A}" name="Awarded"/>
    <tableColumn id="4" xr3:uid="{7659C919-8833-4E12-AF67-73332D1D13EB}" name="Amount" totalsRowFunction="sum"/>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15" displayName="Table15" ref="A4:E10" totalsRowShown="0">
  <autoFilter ref="A4:E10" xr:uid="{00000000-0009-0000-0100-000004000000}"/>
  <tableColumns count="5">
    <tableColumn id="1" xr3:uid="{00000000-0010-0000-0200-000001000000}" name="Name"/>
    <tableColumn id="3" xr3:uid="{00000000-0010-0000-0200-000003000000}" name="H O P W A Request"/>
    <tableColumn id="4" xr3:uid="{00000000-0010-0000-0200-000004000000}" name="1 - _x0009_Provide A Three Or Four Sentence Synopsis Of Your Proposed Program "/>
    <tableColumn id="6" xr3:uid="{00000000-0010-0000-0200-000006000000}" name="Awarded"/>
    <tableColumn id="7" xr3:uid="{00000000-0010-0000-0200-000007000000}" name="Amoun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17" displayName="Table17" ref="A4:F18" totalsRowCount="1">
  <autoFilter ref="A4:F17" xr:uid="{00000000-0009-0000-0100-000006000000}"/>
  <tableColumns count="6">
    <tableColumn id="1" xr3:uid="{00000000-0010-0000-0300-000001000000}" name="Name"/>
    <tableColumn id="4" xr3:uid="{00000000-0010-0000-0300-000004000000}" name="Project Name"/>
    <tableColumn id="5" xr3:uid="{00000000-0010-0000-0300-000005000000}" name=" Project Description"/>
    <tableColumn id="2" xr3:uid="{00000000-0010-0000-0300-000002000000}" name="Funding Request"/>
    <tableColumn id="7" xr3:uid="{00000000-0010-0000-0300-000007000000}" name="Awarded"/>
    <tableColumn id="8" xr3:uid="{00000000-0010-0000-0300-000008000000}" name="Amount" totalsRowFunction="sum"/>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4000000}" name="Table19" displayName="Table19" ref="A4:F7" totalsRowShown="0">
  <autoFilter ref="A4:F7" xr:uid="{00000000-0009-0000-0100-000008000000}"/>
  <tableColumns count="6">
    <tableColumn id="1" xr3:uid="{00000000-0010-0000-0400-000001000000}" name="Name"/>
    <tableColumn id="2" xr3:uid="{00000000-0010-0000-0400-000002000000}" name="Agency / Project Sponsor"/>
    <tableColumn id="3" xr3:uid="{00000000-0010-0000-0400-000003000000}" name="Population To Be Served"/>
    <tableColumn id="4" xr3:uid="{00000000-0010-0000-0400-000004000000}" name="1 -  Provide A Brief Overview Of The T B R A Project Which Includes The Name Of The Applicant / Project Sponsor, The Number Of Households To Be Served, The Priority Population To Be Served, The Amount Of Funds Requested For Rental Assistance And A Brief D" dataDxfId="0"/>
    <tableColumn id="5" xr3:uid="{00000000-0010-0000-0400-000005000000}" name="Total Request"/>
    <tableColumn id="6" xr3:uid="{00000000-0010-0000-0400-000006000000}" name="Unit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7"/>
  <sheetViews>
    <sheetView tabSelected="1" workbookViewId="0">
      <selection activeCell="B18" sqref="B18"/>
    </sheetView>
  </sheetViews>
  <sheetFormatPr defaultColWidth="9.140625" defaultRowHeight="15" x14ac:dyDescent="0.25"/>
  <cols>
    <col min="1" max="1" width="16.5703125" style="7" customWidth="1"/>
    <col min="2" max="2" width="50.7109375" style="7" customWidth="1"/>
    <col min="3" max="3" width="22.5703125" style="7" customWidth="1"/>
    <col min="4" max="16384" width="9.140625" style="7"/>
  </cols>
  <sheetData>
    <row r="1" spans="1:3" ht="26.25" x14ac:dyDescent="0.25">
      <c r="A1" s="9" t="s">
        <v>0</v>
      </c>
      <c r="B1" s="7" t="s">
        <v>1</v>
      </c>
      <c r="C1" s="10" t="s">
        <v>2</v>
      </c>
    </row>
    <row r="3" spans="1:3" x14ac:dyDescent="0.25">
      <c r="A3" s="7" t="s">
        <v>3</v>
      </c>
      <c r="C3" s="7">
        <v>11</v>
      </c>
    </row>
    <row r="5" spans="1:3" x14ac:dyDescent="0.25">
      <c r="A5" s="7" t="s">
        <v>4</v>
      </c>
      <c r="C5" s="7">
        <v>5</v>
      </c>
    </row>
    <row r="7" spans="1:3" x14ac:dyDescent="0.25">
      <c r="A7" s="7" t="s">
        <v>42</v>
      </c>
      <c r="C7" s="7">
        <v>31</v>
      </c>
    </row>
    <row r="9" spans="1:3" x14ac:dyDescent="0.25">
      <c r="A9" s="7" t="s">
        <v>5</v>
      </c>
      <c r="C9" s="7">
        <v>0</v>
      </c>
    </row>
    <row r="15" spans="1:3" x14ac:dyDescent="0.25">
      <c r="B15" s="8"/>
    </row>
    <row r="16" spans="1:3" x14ac:dyDescent="0.25">
      <c r="B16" s="7" t="s">
        <v>6</v>
      </c>
      <c r="C16" s="7">
        <f>SUBTOTAL(109,Table2[Applicants])</f>
        <v>47</v>
      </c>
    </row>
    <row r="17" spans="2:3" x14ac:dyDescent="0.25">
      <c r="B17" s="7" t="s">
        <v>115</v>
      </c>
      <c r="C17" s="16">
        <v>3916424</v>
      </c>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
  <sheetViews>
    <sheetView topLeftCell="B12" zoomScaleNormal="100" workbookViewId="0">
      <selection activeCell="B5" sqref="A5:XFD5"/>
    </sheetView>
  </sheetViews>
  <sheetFormatPr defaultRowHeight="15" x14ac:dyDescent="0.25"/>
  <cols>
    <col min="1" max="1" width="54.28515625" customWidth="1"/>
    <col min="2" max="2" width="42.28515625" style="2" customWidth="1"/>
    <col min="3" max="3" width="50.28515625" customWidth="1"/>
    <col min="4" max="4" width="45.85546875" customWidth="1"/>
    <col min="5" max="5" width="6" customWidth="1"/>
    <col min="6" max="6" width="15.28515625" customWidth="1"/>
  </cols>
  <sheetData>
    <row r="1" spans="1:6" x14ac:dyDescent="0.25">
      <c r="A1" t="s">
        <v>7</v>
      </c>
      <c r="B1" s="2" t="s">
        <v>7</v>
      </c>
    </row>
    <row r="2" spans="1:6" x14ac:dyDescent="0.25">
      <c r="A2" t="s">
        <v>97</v>
      </c>
      <c r="B2" s="2" t="s">
        <v>114</v>
      </c>
    </row>
    <row r="3" spans="1:6" x14ac:dyDescent="0.25">
      <c r="A3" t="s">
        <v>84</v>
      </c>
    </row>
    <row r="4" spans="1:6" x14ac:dyDescent="0.25">
      <c r="A4" t="s">
        <v>8</v>
      </c>
      <c r="B4" s="2" t="s">
        <v>9</v>
      </c>
      <c r="C4" t="s">
        <v>10</v>
      </c>
      <c r="D4" t="s">
        <v>11</v>
      </c>
      <c r="E4" t="s">
        <v>111</v>
      </c>
      <c r="F4" t="s">
        <v>112</v>
      </c>
    </row>
    <row r="5" spans="1:6" ht="165" x14ac:dyDescent="0.25">
      <c r="A5" s="3" t="s">
        <v>65</v>
      </c>
      <c r="B5" s="3" t="s">
        <v>66</v>
      </c>
      <c r="C5" s="11" t="s">
        <v>67</v>
      </c>
      <c r="D5" s="4">
        <v>364305</v>
      </c>
      <c r="E5" s="7" t="s">
        <v>113</v>
      </c>
      <c r="F5" s="4">
        <v>35000</v>
      </c>
    </row>
    <row r="6" spans="1:6" ht="105" x14ac:dyDescent="0.25">
      <c r="A6" s="1" t="s">
        <v>46</v>
      </c>
      <c r="B6" s="3" t="s">
        <v>60</v>
      </c>
      <c r="C6" s="14" t="s">
        <v>57</v>
      </c>
      <c r="D6" s="4">
        <v>189668</v>
      </c>
      <c r="E6" s="1" t="s">
        <v>113</v>
      </c>
      <c r="F6" s="6">
        <v>40000</v>
      </c>
    </row>
    <row r="7" spans="1:6" ht="135" x14ac:dyDescent="0.25">
      <c r="A7" s="1" t="s">
        <v>47</v>
      </c>
      <c r="B7" s="3" t="s">
        <v>48</v>
      </c>
      <c r="C7" s="11" t="s">
        <v>64</v>
      </c>
      <c r="D7" s="4">
        <v>100000</v>
      </c>
      <c r="E7" s="1" t="s">
        <v>113</v>
      </c>
      <c r="F7" s="6">
        <v>50000</v>
      </c>
    </row>
    <row r="8" spans="1:6" ht="210" x14ac:dyDescent="0.25">
      <c r="A8" s="1" t="s">
        <v>12</v>
      </c>
      <c r="B8" s="3" t="s">
        <v>59</v>
      </c>
      <c r="C8" s="14" t="s">
        <v>58</v>
      </c>
      <c r="D8" s="4">
        <v>251170</v>
      </c>
      <c r="E8" s="1" t="s">
        <v>113</v>
      </c>
      <c r="F8" s="6">
        <v>174000</v>
      </c>
    </row>
    <row r="9" spans="1:6" ht="135" x14ac:dyDescent="0.25">
      <c r="A9" s="1" t="s">
        <v>15</v>
      </c>
      <c r="B9" s="3" t="s">
        <v>61</v>
      </c>
      <c r="C9" s="2" t="s">
        <v>62</v>
      </c>
      <c r="D9" s="4">
        <v>278000</v>
      </c>
      <c r="E9" s="1" t="s">
        <v>113</v>
      </c>
      <c r="F9" s="6">
        <v>110000</v>
      </c>
    </row>
    <row r="10" spans="1:6" ht="90" x14ac:dyDescent="0.25">
      <c r="A10" s="3" t="s">
        <v>49</v>
      </c>
      <c r="B10" s="3" t="s">
        <v>68</v>
      </c>
      <c r="C10" s="2" t="s">
        <v>69</v>
      </c>
      <c r="D10" s="4">
        <v>62054</v>
      </c>
      <c r="E10" s="1" t="s">
        <v>113</v>
      </c>
      <c r="F10" s="6">
        <v>27105</v>
      </c>
    </row>
    <row r="11" spans="1:6" ht="225" x14ac:dyDescent="0.25">
      <c r="A11" s="3" t="s">
        <v>50</v>
      </c>
      <c r="B11" s="3" t="s">
        <v>13</v>
      </c>
      <c r="C11" s="11" t="s">
        <v>63</v>
      </c>
      <c r="D11" s="4">
        <v>50000</v>
      </c>
      <c r="E11" s="1" t="s">
        <v>113</v>
      </c>
      <c r="F11" s="6">
        <v>32000</v>
      </c>
    </row>
    <row r="12" spans="1:6" ht="210" x14ac:dyDescent="0.25">
      <c r="A12" s="1" t="s">
        <v>91</v>
      </c>
      <c r="B12" s="3" t="s">
        <v>92</v>
      </c>
      <c r="C12" s="3" t="s">
        <v>93</v>
      </c>
      <c r="D12" s="4">
        <v>141600</v>
      </c>
      <c r="E12" s="1" t="s">
        <v>113</v>
      </c>
      <c r="F12" s="6">
        <v>26000</v>
      </c>
    </row>
    <row r="13" spans="1:6" ht="105" x14ac:dyDescent="0.25">
      <c r="A13" s="1" t="s">
        <v>108</v>
      </c>
      <c r="B13" s="3" t="s">
        <v>109</v>
      </c>
      <c r="C13" s="2" t="s">
        <v>110</v>
      </c>
      <c r="D13" s="4">
        <v>100000</v>
      </c>
      <c r="E13" s="1" t="s">
        <v>113</v>
      </c>
      <c r="F13" s="6">
        <v>40750</v>
      </c>
    </row>
    <row r="14" spans="1:6" x14ac:dyDescent="0.25">
      <c r="C14" s="2"/>
      <c r="F14">
        <f>SUBTOTAL(109,Table1[Amount])</f>
        <v>534855</v>
      </c>
    </row>
  </sheetData>
  <pageMargins left="0.2" right="0.2" top="0.75" bottom="0.5" header="0.3" footer="0.3"/>
  <pageSetup paperSize="5" scale="75"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
  <sheetViews>
    <sheetView topLeftCell="B1" zoomScaleNormal="100" workbookViewId="0">
      <selection activeCell="C12" sqref="C12"/>
    </sheetView>
  </sheetViews>
  <sheetFormatPr defaultRowHeight="15" x14ac:dyDescent="0.25"/>
  <cols>
    <col min="1" max="1" width="49" customWidth="1"/>
    <col min="2" max="2" width="29.42578125" customWidth="1"/>
    <col min="3" max="3" width="112" customWidth="1"/>
    <col min="4" max="4" width="13.7109375" customWidth="1"/>
    <col min="5" max="5" width="19.7109375" customWidth="1"/>
  </cols>
  <sheetData>
    <row r="1" spans="1:5" x14ac:dyDescent="0.25">
      <c r="A1" t="s">
        <v>16</v>
      </c>
    </row>
    <row r="2" spans="1:5" x14ac:dyDescent="0.25">
      <c r="A2" t="s">
        <v>90</v>
      </c>
    </row>
    <row r="3" spans="1:5" x14ac:dyDescent="0.25">
      <c r="A3" t="s">
        <v>45</v>
      </c>
    </row>
    <row r="4" spans="1:5" x14ac:dyDescent="0.25">
      <c r="A4" t="s">
        <v>17</v>
      </c>
      <c r="B4" t="s">
        <v>18</v>
      </c>
      <c r="C4" t="s">
        <v>19</v>
      </c>
      <c r="D4" t="s">
        <v>111</v>
      </c>
      <c r="E4" t="s">
        <v>112</v>
      </c>
    </row>
    <row r="5" spans="1:5" ht="165" x14ac:dyDescent="0.25">
      <c r="A5" s="3" t="s">
        <v>20</v>
      </c>
      <c r="B5" s="4">
        <v>582490</v>
      </c>
      <c r="C5" s="2" t="s">
        <v>52</v>
      </c>
      <c r="D5" s="7" t="s">
        <v>113</v>
      </c>
      <c r="E5" s="6">
        <v>352830</v>
      </c>
    </row>
    <row r="6" spans="1:5" ht="30" x14ac:dyDescent="0.25">
      <c r="A6" s="3" t="s">
        <v>21</v>
      </c>
      <c r="B6" s="4">
        <v>646553</v>
      </c>
      <c r="C6" s="2" t="s">
        <v>44</v>
      </c>
      <c r="D6" s="1" t="s">
        <v>113</v>
      </c>
      <c r="E6" s="6">
        <v>583150</v>
      </c>
    </row>
    <row r="7" spans="1:5" ht="45" x14ac:dyDescent="0.25">
      <c r="A7" s="3" t="s">
        <v>22</v>
      </c>
      <c r="B7" s="5">
        <v>608006</v>
      </c>
      <c r="C7" s="11" t="s">
        <v>51</v>
      </c>
      <c r="D7" s="1" t="s">
        <v>113</v>
      </c>
      <c r="E7" s="6">
        <v>468660</v>
      </c>
    </row>
    <row r="8" spans="1:5" ht="120" x14ac:dyDescent="0.25">
      <c r="A8" s="3" t="s">
        <v>14</v>
      </c>
      <c r="B8" s="6">
        <v>2105386.54</v>
      </c>
      <c r="C8" s="2" t="s">
        <v>53</v>
      </c>
      <c r="D8" s="1" t="s">
        <v>113</v>
      </c>
      <c r="E8" s="6">
        <v>1444179</v>
      </c>
    </row>
    <row r="9" spans="1:5" ht="105" x14ac:dyDescent="0.25">
      <c r="A9" s="3" t="s">
        <v>23</v>
      </c>
      <c r="B9" s="6">
        <v>418370</v>
      </c>
      <c r="C9" s="14" t="s">
        <v>54</v>
      </c>
      <c r="D9" s="1" t="s">
        <v>113</v>
      </c>
      <c r="E9" s="6">
        <v>347750</v>
      </c>
    </row>
    <row r="10" spans="1:5" x14ac:dyDescent="0.25">
      <c r="C10" s="2"/>
      <c r="E10">
        <f>SUBTOTAL(109,E5:E9)</f>
        <v>3196569</v>
      </c>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8"/>
  <sheetViews>
    <sheetView topLeftCell="A10" zoomScale="70" zoomScaleNormal="70" workbookViewId="0">
      <selection activeCell="A10" sqref="A10:XFD10"/>
    </sheetView>
  </sheetViews>
  <sheetFormatPr defaultRowHeight="15" x14ac:dyDescent="0.25"/>
  <cols>
    <col min="1" max="1" width="49.140625" customWidth="1"/>
    <col min="2" max="2" width="47.85546875" customWidth="1"/>
    <col min="3" max="3" width="54.42578125" customWidth="1"/>
    <col min="4" max="4" width="20.42578125" customWidth="1"/>
    <col min="5" max="5" width="14.5703125" customWidth="1"/>
    <col min="6" max="6" width="13.5703125" customWidth="1"/>
  </cols>
  <sheetData>
    <row r="1" spans="1:6" x14ac:dyDescent="0.25">
      <c r="A1" t="s">
        <v>43</v>
      </c>
    </row>
    <row r="2" spans="1:6" x14ac:dyDescent="0.25">
      <c r="A2" t="s">
        <v>106</v>
      </c>
      <c r="B2">
        <v>31</v>
      </c>
    </row>
    <row r="3" spans="1:6" x14ac:dyDescent="0.25">
      <c r="A3" t="s">
        <v>107</v>
      </c>
      <c r="B3">
        <v>0</v>
      </c>
    </row>
    <row r="4" spans="1:6" x14ac:dyDescent="0.25">
      <c r="A4" t="s">
        <v>17</v>
      </c>
      <c r="B4" t="s">
        <v>24</v>
      </c>
      <c r="C4" t="s">
        <v>25</v>
      </c>
      <c r="D4" t="s">
        <v>26</v>
      </c>
      <c r="E4" t="s">
        <v>111</v>
      </c>
      <c r="F4" t="s">
        <v>112</v>
      </c>
    </row>
    <row r="5" spans="1:6" ht="105" x14ac:dyDescent="0.25">
      <c r="A5" s="3" t="s">
        <v>73</v>
      </c>
      <c r="B5" s="3" t="s">
        <v>74</v>
      </c>
      <c r="C5" s="14" t="s">
        <v>75</v>
      </c>
      <c r="D5" s="4">
        <v>10000</v>
      </c>
      <c r="E5" s="1" t="s">
        <v>113</v>
      </c>
      <c r="F5" s="4">
        <v>10000</v>
      </c>
    </row>
    <row r="6" spans="1:6" ht="165" x14ac:dyDescent="0.25">
      <c r="A6" s="3" t="s">
        <v>35</v>
      </c>
      <c r="B6" s="3" t="s">
        <v>34</v>
      </c>
      <c r="C6" s="2" t="s">
        <v>77</v>
      </c>
      <c r="D6" s="4">
        <v>15000</v>
      </c>
      <c r="E6" s="1" t="s">
        <v>113</v>
      </c>
      <c r="F6" s="15">
        <v>15000</v>
      </c>
    </row>
    <row r="7" spans="1:6" ht="195" x14ac:dyDescent="0.25">
      <c r="A7" s="3" t="s">
        <v>37</v>
      </c>
      <c r="B7" s="3" t="s">
        <v>36</v>
      </c>
      <c r="C7" s="11" t="s">
        <v>76</v>
      </c>
      <c r="D7" s="4">
        <v>15000</v>
      </c>
      <c r="E7" s="1" t="s">
        <v>113</v>
      </c>
      <c r="F7" s="4">
        <v>15000</v>
      </c>
    </row>
    <row r="8" spans="1:6" ht="75" x14ac:dyDescent="0.25">
      <c r="A8" s="3" t="s">
        <v>78</v>
      </c>
      <c r="B8" s="3" t="s">
        <v>79</v>
      </c>
      <c r="C8" s="2" t="s">
        <v>80</v>
      </c>
      <c r="D8" s="4">
        <v>15000</v>
      </c>
      <c r="E8" s="1" t="s">
        <v>113</v>
      </c>
      <c r="F8" s="4">
        <v>15000</v>
      </c>
    </row>
    <row r="9" spans="1:6" ht="105" x14ac:dyDescent="0.25">
      <c r="A9" s="3" t="s">
        <v>81</v>
      </c>
      <c r="B9" s="3" t="s">
        <v>82</v>
      </c>
      <c r="C9" s="14" t="s">
        <v>83</v>
      </c>
      <c r="D9" s="4">
        <v>15000</v>
      </c>
      <c r="E9" s="1" t="s">
        <v>113</v>
      </c>
      <c r="F9" s="4">
        <v>15000</v>
      </c>
    </row>
    <row r="10" spans="1:6" ht="225" x14ac:dyDescent="0.25">
      <c r="A10" s="3" t="s">
        <v>27</v>
      </c>
      <c r="B10" s="3" t="s">
        <v>86</v>
      </c>
      <c r="C10" s="3" t="s">
        <v>85</v>
      </c>
      <c r="D10" s="4">
        <v>15000</v>
      </c>
      <c r="E10" s="1" t="s">
        <v>113</v>
      </c>
      <c r="F10" s="4">
        <v>15000</v>
      </c>
    </row>
    <row r="11" spans="1:6" ht="255" x14ac:dyDescent="0.25">
      <c r="A11" s="3" t="s">
        <v>87</v>
      </c>
      <c r="B11" s="3" t="s">
        <v>88</v>
      </c>
      <c r="C11" s="11" t="s">
        <v>89</v>
      </c>
      <c r="D11" s="4">
        <v>15000</v>
      </c>
      <c r="E11" s="1" t="s">
        <v>113</v>
      </c>
      <c r="F11" s="4">
        <v>15000</v>
      </c>
    </row>
    <row r="12" spans="1:6" ht="60" x14ac:dyDescent="0.25">
      <c r="A12" s="3" t="s">
        <v>98</v>
      </c>
      <c r="B12" s="3" t="s">
        <v>38</v>
      </c>
      <c r="C12" s="11" t="s">
        <v>99</v>
      </c>
      <c r="D12" s="4">
        <v>10000</v>
      </c>
      <c r="E12" s="1" t="s">
        <v>113</v>
      </c>
      <c r="F12" s="4">
        <v>10000</v>
      </c>
    </row>
    <row r="13" spans="1:6" ht="210" x14ac:dyDescent="0.25">
      <c r="A13" s="3" t="s">
        <v>100</v>
      </c>
      <c r="B13" s="1" t="s">
        <v>101</v>
      </c>
      <c r="C13" s="2" t="s">
        <v>102</v>
      </c>
      <c r="D13" s="4">
        <v>15000</v>
      </c>
      <c r="E13" s="1" t="s">
        <v>113</v>
      </c>
      <c r="F13" s="4">
        <v>15000</v>
      </c>
    </row>
    <row r="14" spans="1:6" ht="105" x14ac:dyDescent="0.25">
      <c r="A14" s="3" t="s">
        <v>40</v>
      </c>
      <c r="B14" s="3" t="s">
        <v>39</v>
      </c>
      <c r="C14" s="3" t="s">
        <v>72</v>
      </c>
      <c r="D14" s="4">
        <v>15000</v>
      </c>
      <c r="E14" s="1" t="s">
        <v>113</v>
      </c>
      <c r="F14" s="4">
        <v>15000</v>
      </c>
    </row>
    <row r="15" spans="1:6" ht="210" x14ac:dyDescent="0.25">
      <c r="A15" s="3" t="s">
        <v>41</v>
      </c>
      <c r="B15" s="3" t="s">
        <v>70</v>
      </c>
      <c r="C15" s="3" t="s">
        <v>71</v>
      </c>
      <c r="D15" s="4">
        <v>15000</v>
      </c>
      <c r="E15" s="1" t="s">
        <v>113</v>
      </c>
      <c r="F15" s="4">
        <v>15000</v>
      </c>
    </row>
    <row r="16" spans="1:6" ht="165" x14ac:dyDescent="0.25">
      <c r="A16" s="3" t="s">
        <v>94</v>
      </c>
      <c r="B16" s="1" t="s">
        <v>95</v>
      </c>
      <c r="C16" s="3" t="s">
        <v>96</v>
      </c>
      <c r="D16" s="4">
        <v>15000</v>
      </c>
      <c r="E16" s="1" t="s">
        <v>113</v>
      </c>
      <c r="F16" s="4">
        <v>15000</v>
      </c>
    </row>
    <row r="17" spans="1:6" ht="45" x14ac:dyDescent="0.25">
      <c r="A17" s="1" t="s">
        <v>103</v>
      </c>
      <c r="B17" s="1" t="s">
        <v>104</v>
      </c>
      <c r="C17" s="3" t="s">
        <v>105</v>
      </c>
      <c r="D17" s="4">
        <v>15000</v>
      </c>
      <c r="E17" s="1" t="s">
        <v>113</v>
      </c>
      <c r="F17" s="4">
        <v>15000</v>
      </c>
    </row>
    <row r="18" spans="1:6" x14ac:dyDescent="0.25">
      <c r="F18">
        <f>SUBTOTAL(109,Table17[Amount])</f>
        <v>185000</v>
      </c>
    </row>
  </sheetData>
  <pageMargins left="0.7" right="0.7" top="0.75" bottom="0.75" header="0.3" footer="0.3"/>
  <pageSetup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7"/>
  <sheetViews>
    <sheetView workbookViewId="0">
      <selection activeCell="C13" sqref="C13"/>
    </sheetView>
  </sheetViews>
  <sheetFormatPr defaultRowHeight="15" x14ac:dyDescent="0.25"/>
  <cols>
    <col min="1" max="1" width="30.7109375" customWidth="1"/>
    <col min="2" max="2" width="30.42578125" customWidth="1"/>
    <col min="3" max="3" width="27.85546875" customWidth="1"/>
    <col min="4" max="4" width="73.42578125" customWidth="1"/>
    <col min="5" max="5" width="15" customWidth="1"/>
    <col min="6" max="6" width="23.42578125" customWidth="1"/>
  </cols>
  <sheetData>
    <row r="1" spans="1:6" x14ac:dyDescent="0.25">
      <c r="A1" t="s">
        <v>28</v>
      </c>
    </row>
    <row r="2" spans="1:6" x14ac:dyDescent="0.25">
      <c r="A2" t="s">
        <v>55</v>
      </c>
    </row>
    <row r="3" spans="1:6" x14ac:dyDescent="0.25">
      <c r="A3" t="s">
        <v>56</v>
      </c>
    </row>
    <row r="4" spans="1:6" x14ac:dyDescent="0.25">
      <c r="A4" t="s">
        <v>17</v>
      </c>
      <c r="B4" t="s">
        <v>29</v>
      </c>
      <c r="C4" t="s">
        <v>30</v>
      </c>
      <c r="D4" t="s">
        <v>31</v>
      </c>
      <c r="E4" t="s">
        <v>32</v>
      </c>
      <c r="F4" t="s">
        <v>33</v>
      </c>
    </row>
    <row r="5" spans="1:6" x14ac:dyDescent="0.25">
      <c r="A5" s="3"/>
      <c r="B5" s="1"/>
      <c r="C5" s="1"/>
      <c r="D5" s="11"/>
      <c r="E5" s="12"/>
      <c r="F5" s="1"/>
    </row>
    <row r="6" spans="1:6" x14ac:dyDescent="0.25">
      <c r="A6" s="7"/>
      <c r="B6" s="7"/>
      <c r="C6" s="3"/>
      <c r="D6" s="11"/>
      <c r="E6" s="4"/>
      <c r="F6" s="1"/>
    </row>
    <row r="7" spans="1:6" x14ac:dyDescent="0.25">
      <c r="A7" s="1"/>
      <c r="B7" s="3"/>
      <c r="C7" s="3"/>
      <c r="D7" s="3"/>
      <c r="E7" s="13"/>
      <c r="F7" s="1"/>
    </row>
  </sheetData>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8E11F8324D2794A9AD612F71D2D1A17" ma:contentTypeVersion="11" ma:contentTypeDescription="Create a new document." ma:contentTypeScope="" ma:versionID="2f26bdba688e9520bf01de7e03fa1646">
  <xsd:schema xmlns:xsd="http://www.w3.org/2001/XMLSchema" xmlns:xs="http://www.w3.org/2001/XMLSchema" xmlns:p="http://schemas.microsoft.com/office/2006/metadata/properties" xmlns:ns3="ff38f82a-4082-494f-baba-f5c445aa0c9a" xmlns:ns4="c554bcf3-154e-4cbc-aa6a-efba6eb77497" targetNamespace="http://schemas.microsoft.com/office/2006/metadata/properties" ma:root="true" ma:fieldsID="92791d158dc7693650e4bf10e0dd5416" ns3:_="" ns4:_="">
    <xsd:import namespace="ff38f82a-4082-494f-baba-f5c445aa0c9a"/>
    <xsd:import namespace="c554bcf3-154e-4cbc-aa6a-efba6eb77497"/>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38f82a-4082-494f-baba-f5c445aa0c9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54bcf3-154e-4cbc-aa6a-efba6eb7749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4F29884-D24D-46D1-B986-646E365D9D05}">
  <ds:schemaRefs>
    <ds:schemaRef ds:uri="http://schemas.microsoft.com/sharepoint/v3/contenttype/forms"/>
  </ds:schemaRefs>
</ds:datastoreItem>
</file>

<file path=customXml/itemProps2.xml><?xml version="1.0" encoding="utf-8"?>
<ds:datastoreItem xmlns:ds="http://schemas.openxmlformats.org/officeDocument/2006/customXml" ds:itemID="{DBFDCB89-068B-41A4-8392-26AFFC65F9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38f82a-4082-494f-baba-f5c445aa0c9a"/>
    <ds:schemaRef ds:uri="c554bcf3-154e-4cbc-aa6a-efba6eb774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9AAAA78-E803-4D36-A897-F4C6776277A1}">
  <ds:schemaRefs>
    <ds:schemaRef ds:uri="http://purl.org/dc/elements/1.1/"/>
    <ds:schemaRef ds:uri="http://www.w3.org/XML/1998/namespace"/>
    <ds:schemaRef ds:uri="http://schemas.microsoft.com/office/infopath/2007/PartnerControls"/>
    <ds:schemaRef ds:uri="http://schemas.openxmlformats.org/package/2006/metadata/core-properties"/>
    <ds:schemaRef ds:uri="http://purl.org/dc/dcmitype/"/>
    <ds:schemaRef ds:uri="http://schemas.microsoft.com/office/2006/documentManagement/types"/>
    <ds:schemaRef ds:uri="http://purl.org/dc/terms/"/>
    <ds:schemaRef ds:uri="c554bcf3-154e-4cbc-aa6a-efba6eb77497"/>
    <ds:schemaRef ds:uri="ff38f82a-4082-494f-baba-f5c445aa0c9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Program Applicants</vt:lpstr>
      <vt:lpstr>Emergency Solutions Grant</vt:lpstr>
      <vt:lpstr>HOPWA</vt:lpstr>
      <vt:lpstr>Neighborhood Partnership Grant</vt:lpstr>
      <vt:lpstr>TBRA</vt:lpstr>
      <vt:lpstr>'Emergency Solutions Grant'!Print_Area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 Tonya</dc:creator>
  <cp:lastModifiedBy>Paredes, Carlos</cp:lastModifiedBy>
  <cp:revision/>
  <dcterms:created xsi:type="dcterms:W3CDTF">2020-02-11T15:16:36Z</dcterms:created>
  <dcterms:modified xsi:type="dcterms:W3CDTF">2023-12-04T17:26:13Z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34376f5-a622-4e53-a591-0432f32c2e47_Enabled">
    <vt:lpwstr>true</vt:lpwstr>
  </property>
  <property fmtid="{D5CDD505-2E9C-101B-9397-08002B2CF9AE}" pid="3" name="MSIP_Label_b34376f5-a622-4e53-a591-0432f32c2e47_SetDate">
    <vt:lpwstr>2022-02-02T17:02:31Z</vt:lpwstr>
  </property>
  <property fmtid="{D5CDD505-2E9C-101B-9397-08002B2CF9AE}" pid="4" name="MSIP_Label_b34376f5-a622-4e53-a591-0432f32c2e47_Method">
    <vt:lpwstr>Standard</vt:lpwstr>
  </property>
  <property fmtid="{D5CDD505-2E9C-101B-9397-08002B2CF9AE}" pid="5" name="MSIP_Label_b34376f5-a622-4e53-a591-0432f32c2e47_Name">
    <vt:lpwstr>b34376f5-a622-4e53-a591-0432f32c2e47</vt:lpwstr>
  </property>
  <property fmtid="{D5CDD505-2E9C-101B-9397-08002B2CF9AE}" pid="6" name="MSIP_Label_b34376f5-a622-4e53-a591-0432f32c2e47_SiteId">
    <vt:lpwstr>41647561-6537-4423-96a9-859e89f8919f</vt:lpwstr>
  </property>
  <property fmtid="{D5CDD505-2E9C-101B-9397-08002B2CF9AE}" pid="7" name="MSIP_Label_b34376f5-a622-4e53-a591-0432f32c2e47_ActionId">
    <vt:lpwstr>e69622a9-7ff1-40da-9627-27a2fb653593</vt:lpwstr>
  </property>
  <property fmtid="{D5CDD505-2E9C-101B-9397-08002B2CF9AE}" pid="8" name="MSIP_Label_b34376f5-a622-4e53-a591-0432f32c2e47_ContentBits">
    <vt:lpwstr>0</vt:lpwstr>
  </property>
  <property fmtid="{D5CDD505-2E9C-101B-9397-08002B2CF9AE}" pid="9" name="ContentTypeId">
    <vt:lpwstr>0x01010058E11F8324D2794A9AD612F71D2D1A17</vt:lpwstr>
  </property>
</Properties>
</file>