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Carlos.Paredes\Downloads\"/>
    </mc:Choice>
  </mc:AlternateContent>
  <xr:revisionPtr revIDLastSave="0" documentId="8_{56ABCA14-1EAA-4D05-929D-588209B9EEA1}" xr6:coauthVersionLast="47" xr6:coauthVersionMax="47" xr10:uidLastSave="{00000000-0000-0000-0000-000000000000}"/>
  <bookViews>
    <workbookView xWindow="-120" yWindow="-120" windowWidth="28215" windowHeight="15840" firstSheet="1" activeTab="5" xr2:uid="{00000000-000D-0000-FFFF-FFFF00000000}"/>
  </bookViews>
  <sheets>
    <sheet name="Program Applicants" sheetId="1" r:id="rId1"/>
    <sheet name="Emergency Solutions Grant" sheetId="2" r:id="rId2"/>
    <sheet name="HOPWA" sheetId="3" r:id="rId3"/>
    <sheet name="Neighborhood Partnership Grant" sheetId="4" r:id="rId4"/>
    <sheet name="TBRA" sheetId="5" r:id="rId5"/>
    <sheet name="Community Service Grant " sheetId="7" r:id="rId6"/>
  </sheets>
  <definedNames>
    <definedName name="_xlnm.Print_Area" localSheetId="1">'Emergency Solutions Grant'!$A$1:$E$16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8" i="7" l="1"/>
  <c r="F8" i="5"/>
  <c r="F18" i="4"/>
  <c r="E10" i="3"/>
  <c r="F16" i="2"/>
  <c r="B16" i="1"/>
</calcChain>
</file>

<file path=xl/sharedStrings.xml><?xml version="1.0" encoding="utf-8"?>
<sst xmlns="http://schemas.openxmlformats.org/spreadsheetml/2006/main" count="263" uniqueCount="181">
  <si>
    <t>Program</t>
  </si>
  <si>
    <t>Applicants</t>
  </si>
  <si>
    <t>Emergency Solutions Grant (ESG)</t>
  </si>
  <si>
    <t>Housing Opportunties for Persons With HIV/AIDS</t>
  </si>
  <si>
    <t>Neighborhood Partnership Grant (NPG)</t>
  </si>
  <si>
    <t>Tenant-Base Rental Assistance (TBRA)</t>
  </si>
  <si>
    <t>Community Service Grant (CSG)</t>
  </si>
  <si>
    <t>Program Name:  Emergency Solutions Grant</t>
  </si>
  <si>
    <t>Submitted:   12</t>
  </si>
  <si>
    <t>Incomplete: 0</t>
  </si>
  <si>
    <t>Agency Name</t>
  </si>
  <si>
    <t>Project Title</t>
  </si>
  <si>
    <t>Description</t>
  </si>
  <si>
    <t xml:space="preserve"> Request</t>
  </si>
  <si>
    <t>Approved</t>
  </si>
  <si>
    <t>Funded Amount</t>
  </si>
  <si>
    <t>The Hospitality Hub</t>
  </si>
  <si>
    <t>Hospitality Hub Street Outreach and Shelter</t>
  </si>
  <si>
    <t>ESG funds will go towards extending engagement and case management activities offered through Hub Outreach. Specifically, Emergency Shelter Case Management and Street Outreach staff salaries and wages will be funded to provide counseling, service coordination, assessments of client needs and eligibility, crisis counseling, referrals, benefit consulting, continued monitoring of client progress, and follow-up.</t>
  </si>
  <si>
    <t>Calvary Episcopal Church</t>
  </si>
  <si>
    <t>Outreach Services</t>
  </si>
  <si>
    <t xml:space="preserve">We will provide basic needs for our neighbors during our renovation in a train container with lights until we have space to receive, sort, and store clothing in our newly renovated facilities. We will distribute toiletries and clothing as needed. We will provide overnight shelter, and holy hospitality to enable unsheltered neighbors to sleep in a warm, safe place downtown. We will use your grant to assure our neighbors' are moving toward shelter. </t>
  </si>
  <si>
    <t>Beauty Beyond the Stars</t>
  </si>
  <si>
    <t>Project Youth - Street Outreach for the 2023 Black Male Advancement Project</t>
  </si>
  <si>
    <t>Beauty Beyond the Scars will conduct Street Outreach geared toward identifying young Black men/youth who are homeless. Here are the specific activities that we will perform.  Case Management, Transportation, Engagement and Services to Special Populations.</t>
  </si>
  <si>
    <t>JUICE Orange Mound</t>
  </si>
  <si>
    <t>Orange Mound Transitional Shelter</t>
  </si>
  <si>
    <t xml:space="preserve">The Orange Mound Transitional Housing project meets guidelines to request ESG funds based on a host of eligible activities.  Applicable categories include street outreach, HMIS, and homeless prevention.  Under the category of street outreach, our team will utilize funds to be able to engage the target population, cover cell phone costs of outreach volunteers, and meet urgent physical needs.  Additionally, a case management system will be purchased, individualized housing/service plans will be created, and expenditures associated with arranging, coordinating, and monitoring will be covered.  Lastly, eligible transportation costs are included to cover transporting unsheltered persons, public transit for patient travel, and leasing vehicles to conduct outreach.  </t>
  </si>
  <si>
    <t>The Salvation Army of Memphis &amp; the Mid-South</t>
  </si>
  <si>
    <t>Emergency Shelter Services at Purdue Center of Hope</t>
  </si>
  <si>
    <t>Prioritized Activities:  Essential Services (Personnel): These funds will provide Case Management services which are vital to positive outcomes for clients participating in Emergency Family Shelter (EFS) programming. The annual costs associated with EFS case management services provided is $111,487.   Operations (Shelter): These funds will offset costs associated with providing emergency shelter and meals to program participants. Costs are calculated by using United Way EFSP allocations of $12.50 per night for shelter lodging, and $3.00 per meal provided.  Total annual costs for Shelter operations is $414,058.00.</t>
  </si>
  <si>
    <t>Shield, INC</t>
  </si>
  <si>
    <t>SHIELD'S FAMILY SHELTER</t>
  </si>
  <si>
    <t xml:space="preserve"> SI is seeking funds to house 80 families in 6 rental units creating a total of units serving 80 families a year.  The total households and families assisted will be 80.  </t>
  </si>
  <si>
    <t>MIFA (Metropolitan Inter-Faith Association)</t>
  </si>
  <si>
    <t>ESG-RRH, Emergency Shelter-Hotel Vouchers, and Homelessness Prevention Program</t>
  </si>
  <si>
    <t xml:space="preserve">Emergency Shelter motel vouchers: $148,500 for 2,700 nights of temporary emergency lodging for approximately 90 families who are unable to be served by community shelters due to lack of vacancy, lack of eligibility, or special family needs. The average cost per family stay is 1,650 (aprox. 30 nights per family stay x $55 per night on avg). Our new shelters, (traditional and motel) also provide meals to families during their stay.  HMIS: $500 for HMIS annual license for RRH Administrative Coordinator ($500 per user x 1 user)  Homelessness Prevention - $2,500 for rental arrears for approximately 1 imminently homeless families with an average of $2,500 per family.  Rapid Rehousing: $20,000 for rental assistance to approximately 8 literally homeless families with an average of $2,5000 for security deposit, first month, and last month's rent.  Staffing: Salaries &amp; Fringes:
Emergency Housing Director @ 17.8% = $17,837.17
Senior-Lead Accounting Specialist @ 17% = $10,201.36
RRH Admin Coordinator @ 100% = $51,961.47
Total staffing: 80,000
Grant total: $251,500.00  </t>
  </si>
  <si>
    <t>Catholic Charities of West Tennessee</t>
  </si>
  <si>
    <t>Emergency Solutions Grant: CCWTN Rapid Rehousing and Street Outreach</t>
  </si>
  <si>
    <t xml:space="preserve">Housing Stabilization and Relocation $60,000:  Will be used to provide Rapid Rehousing to 15 enrolled consumers, including housing stabilization and relocation services for short to medium term aid.  On average, a CCWTN ESG client costs approximately $5,500-$6,200 from enrollment to exit. Variance factors include whether or not client enters with income, if they have utility arrears, ability to cost share by month 3 or if they require longer full-time coverage while income growth is accomplished, and if the secured housing includes utilities. Start-up costs on average per household include $200 app/admin fees, $1,100 security deposit; $600 monthly rent for 6 months; $150 in utilities for 6 months, $400 utility deposit, estimated $600 in arrears. Current FY22 ESG committed to 8-10 units of housing for the year, and by end of Quarter 2, ESG RRH already enrolled 22 single adults. Thus, why we increased to request funding for 25 new consumers.   </t>
  </si>
  <si>
    <t>Young Women Christan Center</t>
  </si>
  <si>
    <t>Domestic Violence Services’ Emergency Shelter Program</t>
  </si>
  <si>
    <t>Should the project be funded at an amount less than requested, the leadership has identified shelter OPERATIONS (requesting $44,513.95- utilities) as the highest priority. Maintenance/repairs would be our second highest priority item (requesting $22,800.00).</t>
  </si>
  <si>
    <t>OUT Memphis</t>
  </si>
  <si>
    <t>2023/2024 Metamorphosis Project</t>
  </si>
  <si>
    <t xml:space="preserve">Rapid Re-Housing:   1. Personnel: $50,944.55   2. Housing Relocation &amp; Stabilization Services: $15,600.   Emergency Shelter:  3. Personnel: $13,528.64   4. Essential Services: $2000 </t>
  </si>
  <si>
    <t>Room In the Inn</t>
  </si>
  <si>
    <t>Room in the Inn-Memphis: Recuperative Care Center, Family Inn, Congregational Emergency Shelter</t>
  </si>
  <si>
    <t xml:space="preserve">Funds are requested to cover eligible Emergency Shelter expenses related to Essential Services support staff for Housing Stabilization, Case Management, and childcare. Funds are also requested for eligible Shelter Operations expenses including rent, utilities, insurance, telephones, security, and janitorial services to support the emergency shelter facility. </t>
  </si>
  <si>
    <t>Program Name: Housing Opportunties for Peson with HIV/AIDS (HOPWA)</t>
  </si>
  <si>
    <t>Submitted:    5</t>
  </si>
  <si>
    <t>Incomplete: 2</t>
  </si>
  <si>
    <t>Name</t>
  </si>
  <si>
    <t>Friends For Life Corporation HOPWA Aloysius Commons Operations / Housing Related Supportive Services</t>
  </si>
  <si>
    <t xml:space="preserve">During the contract period, 16 PLWHA and two dependents will receive permanent supportive housing in the Master Leasing program. The goal is to maintain the permanent housing of these residents and continue to exceed expectations for days housed.  Supportive services will be provided to more than 525 unduplicated clients who are homeless or have housing instability, and/or are participants of all the FFL housing programs including the Master Leasing program, Aloysius Scattered Sites program, the Short-Term Rental and Mortgage Utility Assistance (STRMU) program, and the Tenant-Based Rental Assistance (TBRA) program. Supportive services will include medical adherence education and living skills training through the Wellness University, mental health/substance abuse counseling, food and nutrition information from the agency’s Nutritional Services Program and therapeutic services from the Positive Living Center (PLC). </t>
  </si>
  <si>
    <t>Friends For Life Corporation HOPWA TBRA</t>
  </si>
  <si>
    <t>Friends For Life Corporation (FFL) requests funding to continue its HOPWA Tenant-Based Rental Assistance (TBRA) program, providing housing vouchers for 60 persons living with HIV/AIDS (PLWHA) and 47 beneficiaries affected by HIV/AIDS living in the households. The TBRA program will make market rate rental housing more affordable for low-income persons living with HIV/AIDS (PLWHA) in Shelby, Fayette, and Tipton counties in Tennessee; Crittenden County in Arkansas; and DeSoto, Marshall, Tate, and Tunica counties in Mississippi. Comprehensive supportive services are also provided to TBRA program participants.</t>
  </si>
  <si>
    <t>Friends For Life Corporation HOPWA STRMU</t>
  </si>
  <si>
    <t>STRMU assistance will be provided to 175 PLWHA and 75 of their qualifying household members. Friends For Life staff will provide supportive services for 175 unduplicated STRMU recipients focused on medical adherence education, alcohol and drug counseling, daily living skills training, and therapeutic services from the Positive Living Center and Wellness University.</t>
  </si>
  <si>
    <t>Hope House Day Care Center Inc.</t>
  </si>
  <si>
    <t xml:space="preserve">Hope House will serve 73 households through the Tenant-Based Rental Assistance (TBRA) program which ensures our clients can obtain safe and affordable housing. Many of our households include families which means that we anticipate serving over 200 individuals, including spouses and children of the client. Our clients, who have been diagnosed with HIV/AIDS, all live in the Memphis area and are living in poverty. </t>
  </si>
  <si>
    <t>Case Management, Inc.</t>
  </si>
  <si>
    <t>The eligible HOPWA activities for which funding is requested include: (1) short term supported housing and operation of the Peabody House (a homeless shelter) in the provision of housing and related services to anticipated thirty (30) persons with HIV/AIDS. (2) Mental Health and Substance Abuse Assessment for thirty participants; (3) housing assessment and case management for all residents at Peabody House to include periodic Gap Intervention Filler (GIF) and one year of follow-up services review.</t>
  </si>
  <si>
    <t>Progam Name:  Neighborhood Partnership Grant</t>
  </si>
  <si>
    <t>Submitted: 38</t>
  </si>
  <si>
    <t>Victorian Village, Inc. C.D.C.</t>
  </si>
  <si>
    <t>Transportation to Jobs</t>
  </si>
  <si>
    <t>To assist in offsetting the costs of operating daily transportation to/from work.   The total annual operating cost of this Transportation to Jobs Program is $51,067.  This service is targeted to assist our low-income and homeless who live in our area.  However, it is not limited to just the CDC's footprint.  This is available to anyone living within the City of Memphis.  Annually we provide up to 4,368 daily seats for workers to ride back and forth to work.</t>
  </si>
  <si>
    <t>Generous Life Foundation dba Memphis Dream Center</t>
  </si>
  <si>
    <t>Family Advocacy Program</t>
  </si>
  <si>
    <t>RISE Memphis, Inc.</t>
  </si>
  <si>
    <t>Save Up</t>
  </si>
  <si>
    <t xml:space="preserve">Funds will be utilized to support the signature Save Up IDA program.  Specifically, funds will sponsor part of the IDA match funds for asset purchases, computer software expense, a small portion of the program coordinator's salary and professional development training. </t>
  </si>
  <si>
    <t>Angel Street Inc.</t>
  </si>
  <si>
    <t>AngelStreet Crew University</t>
  </si>
  <si>
    <t>This grant will be used to support our summer program intensive called Crew University. Students will engage in daily musical training in preparation for community performances at the end of the program. Students will also take daily courses around personal finance and entertainment business literacy. In addition, students will hear from and interact directly with local and national leaders in the music industry, sharing their stories and key tips to being successful on their journey. Once a week, students will participate in college tours, exposing them to realistic and enriching higher educational options. Students will also participate in team building activities to grow as a performance group. Finally, students will receive compensation for their work as performers, as well as class and program participation.</t>
  </si>
  <si>
    <t>New Start Foundation</t>
  </si>
  <si>
    <t>Young Actors Guild</t>
  </si>
  <si>
    <t>YAG Creative Arts</t>
  </si>
  <si>
    <t>Young Actors Guild will utilize grant funds to build community within the ARTS.  These funds will assist in providing youth exposure in various genres of dance, staging, costuming, hair and make-up, set-up design, videography, music production, team-building, youth development and many more forms of Arts.   This exposure will be introduced through hands on workshops, cultural enrichment activities, and arts education platforms within our programming.</t>
  </si>
  <si>
    <t>MDCDC, Inc. dba Memphis Medical District Collaborative</t>
  </si>
  <si>
    <t>Universal Achievers Foundation</t>
  </si>
  <si>
    <t>Auto Body Collision Repair Training</t>
  </si>
  <si>
    <t>Funds will be used to support a vocational training program or youth, young adults and adults in the Frayser Area with emphasis on autobody repair, collision and painting, and vehicle refinishing.</t>
  </si>
  <si>
    <t>SchoolSeed Foundation</t>
  </si>
  <si>
    <t>Student-Run Community Food Pantries: Scaling Up Project STAND’s Impact and Success</t>
  </si>
  <si>
    <t>Grant funding will focus on three activities that touch on all three NPG grant categories (Business &amp; Economic Development, Community Initiatives, and Community Development) but most closely align with the Community Development category: Food Pantries, Food Pantry Based Apprentice Training Program and Blessing Boxes: The Pursuit Center (TPC).</t>
  </si>
  <si>
    <t>DREAM FORWARD FOUNDATION</t>
  </si>
  <si>
    <t>World Relief Memphis</t>
  </si>
  <si>
    <t>Connect Language Center</t>
  </si>
  <si>
    <t xml:space="preserve">World Relief Memphis (WRM) will use Neighborhood Program Grant funds to empower immigrants and refugees in Memphis to advance their vocational aspirations through English language training.  Specifically, $9,000 will be used to purchase books for students and $2,500 for classroom learning supplies such as paper, pencils, markers, etc. for approximately 200 students during the funding period. $2,000 will be applied to printing costs of the language center.  $1,500 will be used for communication and records software. WRM is willing to adjust these categories and amounts based on feedback from the grantor if proposed activities align with the goals of the Strategic Community Investment Fund. </t>
  </si>
  <si>
    <t>Service Over Self</t>
  </si>
  <si>
    <t>SOS Builds</t>
  </si>
  <si>
    <t>This grant will be used to pay a portion of the wages paid to at-risk high school youth from our partner neighborhoods for their work providing home repairs for low-income families through SOS Builds, our vocational training and job opportunities program.</t>
  </si>
  <si>
    <t>Klondike Smokey City CDC, Inc</t>
  </si>
  <si>
    <t>The Heart of Memphis</t>
  </si>
  <si>
    <t>The use of these grant funds is directly tied to increasing the capacity of the Klondike Smokey City CDC and the residents as we work together to implement the Klondike Smokey City Economic Development Plan. KSCCDC is currently working with HCD, the Works, Inc. to plan, develop and implement the development of affordable housing. These funds will be used for the administrative expenses related to coordinating activities incurred by Klondike Smokey City CDC such as supplies, printing and other expenses related to the program.</t>
  </si>
  <si>
    <t>Binghampton Development Corporation</t>
  </si>
  <si>
    <t>BDC Business Hub - Job Training Program</t>
  </si>
  <si>
    <t>The Binghampton Development Corporation is currently seeking funding to cover the program costs and hourly trainee wages for the supplemental portions of our workforce development program. These include approximately 4 hours per week of personal development in a classroom setting, OSHA 10 training, forklift certification, 2 days per month of paid leave, 10 paid holidays per year and provision of uniforms and PPE.</t>
  </si>
  <si>
    <t>Oasis of Hope, Inc.</t>
  </si>
  <si>
    <t>Oasis Appliance Sustainability Proposal</t>
  </si>
  <si>
    <t xml:space="preserve">Funding will be used to sustain the operations of our economic development extension, Oasis Appliance Store, for purchasing wholesale products (washing machines, dryers, refrigerators and stoves), personnel expenses, transportation expenses (fuel, maintenance and repairs), and marketing to increase awareness. </t>
  </si>
  <si>
    <t>Junior League of Memphis</t>
  </si>
  <si>
    <t>YMCA of Memphis &amp; the Mid-South</t>
  </si>
  <si>
    <t>Y Achievers</t>
  </si>
  <si>
    <t xml:space="preserve">Funding is being requested for the expansion of the Y Achievers program in two ways, a Senior recognition Program and expanding the Career Clusters. One of the outcomes of the Y Achievers program is high school graduation. The students will be honored by congratulating them for achievements in their academic careers.  This will be an opportunity to showcase these high schoolers and change the narrative of youth in this city with community stakeholders. </t>
  </si>
  <si>
    <t>Program Name: HOME-Tenant Base Rental Assistance</t>
  </si>
  <si>
    <t>Submitted: 5</t>
  </si>
  <si>
    <t>Cocaine and Alchole Awareness</t>
  </si>
  <si>
    <t>Low-income individuals, who are homeless with special needs, and require assistance in paying rent for decent, safe, and affordable housing.</t>
  </si>
  <si>
    <t xml:space="preserve">The proposed FY’24 TBRA program is designed to provide housing assistance and supportive services to populations of low-income individuals who are homeless persons with special needs. The targeted participants’ income will be equal to or less than 60% of the medium income ($16,150) for the Memphis Standard Metropolitan Statistical area according to HUD (2022) as adjusted for household size. As noted previously, the targeted participants will also be homeless or at imminent risk of homelessness and/or a person with a diagnosable substance use disorder, serious mental illness, developmental disability or chronic physical illness or disability. This includes the co-occurrence of two or more of these conditions. CAAP, Inc. is especially interested in enrolling (1) successful graduates from one of its’ substance abuse treatment programs, and (2) victims of domestic violence who are referred to CAAP, Inc. by a partner or collaborating agency.  Approximately 17 individuals or households will be served during the tenure of the project. </t>
  </si>
  <si>
    <t>Case Management, Inc</t>
  </si>
  <si>
    <t>Mental Health Population</t>
  </si>
  <si>
    <t xml:space="preserve">The number of households that will be served will consist of (15) fifteen individuals and families who are homeless or imminent risk of homelessness according to HUD definition of homelessness. All  household participants  will meet the Federal Poverty Level Guidelines. This priority population will consist of adults with a Severe and Persistent Mental Illness (SPMI) in the Memphis and Shelby County Area. </t>
  </si>
  <si>
    <t>Program Name:   Community Service Grant</t>
  </si>
  <si>
    <t>Submittd Applications : 24</t>
  </si>
  <si>
    <t>Incomplete Applications: 4</t>
  </si>
  <si>
    <t>Orange Mound Resource Hub</t>
  </si>
  <si>
    <t xml:space="preserve">The requested public service grant will be utilized over a 24 month period.  The Resource Hub programming, as CDBG approved activity, will connect current homeless and vulnerable residents to service providers.  By providing support services to our local homeless community who additionally have special needs for housing and services, JUICE Orange Mound will utilize the CSG funds to offer high quality case management services. </t>
  </si>
  <si>
    <t>Silver Neighbors Get Connected</t>
  </si>
  <si>
    <t xml:space="preserve">Our Silver Neighbors Digital Inclusion Program will help equip 100 low- to moderate-income seniors with basic digital literacy skills to help them become engaged and proficient in the use of technology in this internet-driven society. The participants will learn how to operate Microsoft Outlook and Microsoft Word. </t>
  </si>
  <si>
    <t>Generous Life Foundation</t>
  </si>
  <si>
    <t>Family Advocacy Center</t>
  </si>
  <si>
    <t>Generous Life Foundation dba Memphis Dream Center (MDC) will be serving youth from primarily low and moderate-income households and families in crisis referred to us by Tennessee Shelby Region Department of Children's Services.  MDC will provide food, clothing, bedding and other essential materials and a safe space to shower, do laundry as well as build community. Services will all take place at 255 N. Highland St, Memphis, TN, 38111. The total program costs are $56,700.80. MDC is requesting $44,839.80 to pay for essential supplies to be provided to clients as well as the salary of the Program Coordinator.</t>
  </si>
  <si>
    <t>2023/2024 All Y'all Food Hub</t>
  </si>
  <si>
    <t xml:space="preserve">OUTMemphis seeks to fund some initial costs, for a two-year, $25,000 per year proposal, as part of the launch year of our long-term food hub program through the CSG program.  </t>
  </si>
  <si>
    <t>YAG Performing Arts Academy</t>
  </si>
  <si>
    <t xml:space="preserve">  The program is an opportunity to teach children how to utilize arts as a form of expression and tool to redirect behavior, negative thinking, and visually make right decisions through performing skits.   Students will actively engage in team-building and ice breakers to develop and identify skills to work well as groups and to become leaders.   These tools along with musical theatre and dialogues to develop literacy skills, dance workshops, visual arts, and performance develop encourage positive interaction amongst peers.   The program will operate at the Harriet Performing Arts Center to provide accessibility to community children.    The total program cost $187,000 the total CSG fund request is $25,000.   These funds will specifically be used to provide program capacity in serving more underserved children within the Orange Mound community.   The services that will be received from the funding will be arts workshops in all areas of the arts.</t>
  </si>
  <si>
    <t>SHIELD,INC.</t>
  </si>
  <si>
    <t>Breaking The Cycle of Homelessness</t>
  </si>
  <si>
    <t>SI is requesting $50,000 to provide case management services for our two major programs that deal with homeless families in temporary emergency shelters and chronically homeless individuals with special needs. These funds will assist us in providing intensive case management and wrap-around services for our chronically homeless individuals, which is a key part of HUD’s best practice model - Housing First.  The funds will also assist in providing case management to homeless families struggling to transition out of homelessness</t>
  </si>
  <si>
    <t>Next Step Program</t>
  </si>
  <si>
    <t>The New Start Foundation's Next Step Program is a comprehensive initiative aimed at helping people living with HIV/AIDS gain access to job-skills training and job placement assistance. The program is located at 2851 Lamb Place, Suite 11, Memphis, TN 38118 and has a total cost of $119,852.</t>
  </si>
  <si>
    <t>Homeless Shelter Disease Spread Prevention Program</t>
  </si>
  <si>
    <t xml:space="preserve">The activity that will be carried out is specialized professional disinfection/pathogen-cleaning in the list of proposed service site addresses as indicated above in this application (these are the homeless shelters in our area).  </t>
  </si>
  <si>
    <t>Young Women's Christian Association (YWCA Greater Memphis)</t>
  </si>
  <si>
    <t>Childcare Services for Survivors of Domestic Violence,</t>
  </si>
  <si>
    <t xml:space="preserve">Activities for which CSG funds will be used are child care and education for children of victims/survivors of domestic violence. YWCA case managers will help parents who qualify fill out paperwork and acquire related documentation that might be required to enroll (i.e.- proof of immunizations, emergency contact information), and staff at partner childcare centers will provide educational activities, coordinate supervised play, provide homework assistance, and execute caregiving duties. The total program cost is $25,000 per year (over two years), for a total of $50,000. </t>
  </si>
  <si>
    <t>Synergy Treatment Centers</t>
  </si>
  <si>
    <t>Substance Abuse Treatment Program</t>
  </si>
  <si>
    <t>The annual budget for the program is $1,825,000 and the agency is requesting $25,000 per year in CSG funding that will be used towards operating costs (utilities).</t>
  </si>
  <si>
    <t>Senior Citizen Meals and Food Pantry at Lester Street Community Center</t>
  </si>
  <si>
    <t xml:space="preserve">The Junior League of Memphis is requesting $25,000 for meals and a food pantry at the Lester Street Community Center for the Senior citizens group that meets at the Center on Tuesdays and Thursdays. We plan to provide a healthy lunch meal to the Seniors  on Tuesday and Thursday and then provide groceries for them on Thursdays so that they have food to eat over the weekend. About 35-50 Seniors attend the meetings each week. We will use $10,000 for the meals and $15,000 for groceries from July 1, 2023-June 30, 2024. </t>
  </si>
  <si>
    <t>Meritan</t>
  </si>
  <si>
    <t>Title V/Senior Community Service Employment Program (SCSEP)</t>
  </si>
  <si>
    <t xml:space="preserve">These funds will allow 40 local nonprofit agencies to offer increased services by using SCSEP older participant jobseekers in their program operation. Older participant jobseekers in this program need work experience, job search, and job-retention-skills training to succeed in private sector employment.  </t>
  </si>
  <si>
    <t>By Way of Love Light and Truth Outreach Ministries</t>
  </si>
  <si>
    <t>Serendipitous Dreamer Empowerment Center</t>
  </si>
  <si>
    <t>The funded amount of the program is $8,269.00 and the total amount is 13,269.00. There is a need for the IXL software, headphones, partitions, highchairs, snacks, teacher stipends, a special education certification for me, and other things to make the clients comfortable in the learning center.</t>
  </si>
  <si>
    <t>Purdue Center of Hope Drop-In Childcare Center</t>
  </si>
  <si>
    <t>Costs associated with this program beyond staffing for residential care and recovery services are contained within programmatic expenditures salient to the Renewal Place program at the Purdue Center of Hope including housing costs, feeding expenses, maintenance and operational costs for our facility, and materials needed for classes and/or counseling. For the CSG grants proposed time frame, the total costs for salaries related to case management are $1,035,101.</t>
  </si>
  <si>
    <t>CREATIVE AGING MEMPHIS</t>
  </si>
  <si>
    <t>Engaging Seniors with Music and the Arts--Focus on Senior Housing, Senior Centers, and Senior Programs in Community Centers</t>
  </si>
  <si>
    <t xml:space="preserve">The activities to be carried out include the presentation of up to 200 place-based, professional, live musical performances and/or hands on workshops (up to 100 estimated events in year one; up to 100 events in year 2) for older adults at up to 20 unique locations where seniors live and gather. </t>
  </si>
  <si>
    <t>Hire Local</t>
  </si>
  <si>
    <t>Hire Local has a $167,250 budgeted this year to support direct program expenses. This includes four CNA training cohorts, two Patient Care Technician (PTC) cohorts, one Career Launch Academy cohort for graduating MSCS high school seniors, one housekeeping/food service cohort with ALSAC/St Jude, and one security course. Additionally, the Hire Local team provides support to residents with resumes, interview preparation, job applications, and job assessment. To that end, MMDC respectfully requests $50,000, $25,000 in the 2023-2024 fiscal year and $25,000 in the 2024-2025 fiscal year, to support the establishment of new cohort curriculum and contract services provided by partners to provide education and training to Hire Local participants</t>
  </si>
  <si>
    <t>Young Women's Christian Association of Memphis, Tennessee</t>
  </si>
  <si>
    <t>Childcare Services for Victims/Survivors of Domestic Violence</t>
  </si>
  <si>
    <t>Activities for which CSG funds will be used are child care and education for children of victims/survivors of domestic violence.</t>
  </si>
  <si>
    <t>Hope House Early Childhood Services</t>
  </si>
  <si>
    <t xml:space="preserve">Hope House is requesting support for our children’s program which serves children 6 weeks to 5 years old who are affected by HIV and poverty.  Hope House provides quality early childhood education in a safe, loving and stigma-free environment. Every child is provided with what they need throughout the day, free of charge to the parents. This includes breakfast, lunch and snacks, additional clothing when needed, diapers and formula. The parents also have access to therapeutic and case management staff who provide parenting and life skill classes, support groups, individual therapy, housing, emergency assistance, play therapy and a food pantry. </t>
  </si>
  <si>
    <t>Memphis Child Advocacy Center</t>
  </si>
  <si>
    <t>Memphis Child Advocacy Center Victim Advocacy Program</t>
  </si>
  <si>
    <t>Funding will support the family advocacy program (formerly known as the “victim advocacy program”) at the Memphis Child Advocacy Center (CAC). For the purpose of this application, the term “caregiver” applies to non-offending parents, grandparents, other extended family members, or foster parents—whoever has the primary responsibility as caregiver. Most caregivers of the children we see are parents. The program assists non-offending caregivers of children after a report of suspected child sexual abuse or other severe abuse has been reported.</t>
  </si>
  <si>
    <t>DREAM FORWARD</t>
  </si>
  <si>
    <t xml:space="preserve">The target population of these programs are focused on the youth, homeless, low-income communities who are in dire need of financial advice and guidance. They will be treated as students and will be given step-by-step instructions on how to manage their finances. From our target population, we would engage schools,  organizations, and urban communities to contact those that will be interested in our services. Over the course of the program, individuals will participate in a combination of group education, online courses, workshops, group coaching sessions, and 1:1 financial counseling. </t>
  </si>
  <si>
    <t>New Dawn Social Services</t>
  </si>
  <si>
    <t>Supportive Housing and Wraparound Services</t>
  </si>
  <si>
    <t xml:space="preserve">The funds would be used to purchase a van to help transport them to meetings, interviews, appointments and work. We would also hire one of our clients as a part-time driver and a part-time case manager. The other salary would be to pay a percentage to our Executive Director. </t>
  </si>
  <si>
    <t>Friends For Life Corporation</t>
  </si>
  <si>
    <t>Community Services Grant</t>
  </si>
  <si>
    <t>Friends For Life Corporation (FFL) is requesting $50,000 from the Community Services Grant to support three core programs: 1) general wellness educational services to 75 persons affected or at risk for HIV/AIDS provided through the Wellness University; 2) therapeutic activities to 100 persons affected or at risk for HIV/AIDS provided through the Positive Living Center; and 3) drug and alcohol abuse and/or mental health counseling to 50 person affected or at risk of HIV/AIDS.</t>
  </si>
  <si>
    <t>Downtown Memphis Ministry, Inc. dba First Step Recovery Centers / Judicare</t>
  </si>
  <si>
    <t>Judicare - Utilities</t>
  </si>
  <si>
    <t>Public service CSG funds of $50,000 are requested by Judicare to be allocated at $25,000 per year for two (2) years.  The CSG funds will be used to pay utility expenses for the Judicare program.  The building that houses the Judicare program is owned by First Step Recovery Centers, another DBA of Downtown Memphis Ministry, Inc.  First Step also provides intensive outpatient treatment (IOP) to the residents in the Judicare program.</t>
  </si>
  <si>
    <t>Yes</t>
  </si>
  <si>
    <t>No</t>
  </si>
  <si>
    <t>NO</t>
  </si>
  <si>
    <t>Total applicants</t>
  </si>
  <si>
    <t>Total Funds approved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</si>
</sst>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8" formatCode="&quot;$&quot;#,##0.00_);[Red]\(&quot;$&quot;#,##0.00\)"/>
    <numFmt numFmtId="164" formatCode="&quot;$&quot;#,##0"/>
  </numFmts>
  <fonts count="8" x14ac:knownFonts="1">
    <font>
      <sz val="11"/>
      <color theme="1"/>
      <name val="Calibri"/>
      <family val="2"/>
      <scheme val="minor"/>
    </font>
    <font>
      <sz val="20"/>
      <color theme="1"/>
      <name val="Calibri"/>
      <family val="2"/>
      <scheme val="minor"/>
    </font>
    <font>
      <sz val="18"/>
      <color theme="1"/>
      <name val="Calibri"/>
      <family val="2"/>
      <scheme val="minor"/>
    </font>
    <font>
      <sz val="8"/>
      <color rgb="FF333333"/>
      <name val="Arial"/>
      <family val="2"/>
    </font>
    <font>
      <b/>
      <sz val="11"/>
      <color theme="1"/>
      <name val="Calibri"/>
      <family val="2"/>
      <scheme val="minor"/>
    </font>
    <font>
      <sz val="11"/>
      <color rgb="FF333333"/>
      <name val="Arial"/>
      <family val="2"/>
    </font>
    <font>
      <b/>
      <sz val="14"/>
      <color theme="1"/>
      <name val="Calibri"/>
      <family val="2"/>
      <scheme val="minor"/>
    </font>
    <font>
      <b/>
      <sz val="16"/>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2">
    <xf numFmtId="0" fontId="0" fillId="0" borderId="0" xfId="0"/>
    <xf numFmtId="0" fontId="0" fillId="0" borderId="0" xfId="0" applyAlignment="1">
      <alignment vertical="top"/>
    </xf>
    <xf numFmtId="0" fontId="0" fillId="0" borderId="0" xfId="0" applyAlignment="1">
      <alignment wrapText="1"/>
    </xf>
    <xf numFmtId="0" fontId="0" fillId="0" borderId="0" xfId="0" applyAlignment="1">
      <alignment vertical="top" wrapText="1"/>
    </xf>
    <xf numFmtId="6" fontId="0" fillId="0" borderId="0" xfId="0" applyNumberFormat="1" applyAlignment="1">
      <alignment vertical="top"/>
    </xf>
    <xf numFmtId="0" fontId="0" fillId="0" borderId="0" xfId="0" applyAlignment="1">
      <alignment horizontal="left" vertical="top"/>
    </xf>
    <xf numFmtId="0" fontId="0" fillId="0" borderId="0" xfId="0" applyAlignment="1">
      <alignment horizontal="left" vertical="top" wrapText="1"/>
    </xf>
    <xf numFmtId="0" fontId="1" fillId="0" borderId="0" xfId="0" applyFont="1" applyAlignment="1">
      <alignment horizontal="left" vertical="top"/>
    </xf>
    <xf numFmtId="0" fontId="0" fillId="0" borderId="0" xfId="0" applyNumberFormat="1" applyAlignment="1">
      <alignment vertical="top" wrapText="1"/>
    </xf>
    <xf numFmtId="8" fontId="3" fillId="0" borderId="0" xfId="0" applyNumberFormat="1" applyFont="1" applyAlignment="1">
      <alignment vertical="top"/>
    </xf>
    <xf numFmtId="0" fontId="0" fillId="0" borderId="0" xfId="0" applyNumberFormat="1" applyAlignment="1">
      <alignment wrapText="1"/>
    </xf>
    <xf numFmtId="0" fontId="0" fillId="0" borderId="0" xfId="0" applyBorder="1"/>
    <xf numFmtId="0" fontId="0" fillId="0" borderId="0" xfId="0" applyBorder="1" applyAlignment="1">
      <alignment vertical="top"/>
    </xf>
    <xf numFmtId="0" fontId="0" fillId="0" borderId="0" xfId="0" applyNumberFormat="1" applyBorder="1" applyAlignment="1">
      <alignment wrapText="1"/>
    </xf>
    <xf numFmtId="0" fontId="0" fillId="0" borderId="0" xfId="0" applyBorder="1" applyAlignment="1">
      <alignment vertical="top" wrapText="1"/>
    </xf>
    <xf numFmtId="6" fontId="0" fillId="0" borderId="0" xfId="0" applyNumberFormat="1" applyBorder="1" applyAlignment="1">
      <alignment vertical="top"/>
    </xf>
    <xf numFmtId="0" fontId="0" fillId="0" borderId="0" xfId="0" applyNumberFormat="1" applyBorder="1" applyAlignment="1">
      <alignment vertical="top" wrapText="1"/>
    </xf>
    <xf numFmtId="0" fontId="4" fillId="0" borderId="0" xfId="0" applyFont="1"/>
    <xf numFmtId="0" fontId="2" fillId="0" borderId="0" xfId="0" applyFont="1" applyAlignment="1">
      <alignment vertical="top"/>
    </xf>
    <xf numFmtId="0" fontId="0" fillId="0" borderId="0" xfId="0" applyNumberFormat="1" applyAlignment="1">
      <alignment horizontal="left" vertical="top" wrapText="1"/>
    </xf>
    <xf numFmtId="0" fontId="6" fillId="0" borderId="0" xfId="0" applyFont="1" applyAlignment="1">
      <alignment horizontal="left" vertical="top"/>
    </xf>
    <xf numFmtId="0" fontId="7" fillId="0" borderId="0" xfId="0" applyFont="1" applyAlignment="1">
      <alignment horizontal="left" vertical="top"/>
    </xf>
    <xf numFmtId="0" fontId="6" fillId="0" borderId="0" xfId="0" applyFont="1" applyAlignment="1">
      <alignment horizontal="left" vertical="top" wrapText="1"/>
    </xf>
    <xf numFmtId="0" fontId="7" fillId="0" borderId="0" xfId="0" applyFont="1" applyAlignment="1">
      <alignment horizontal="left" vertical="top" wrapText="1"/>
    </xf>
    <xf numFmtId="6" fontId="0" fillId="0" borderId="0" xfId="0" applyNumberFormat="1" applyAlignment="1">
      <alignment horizontal="left" vertical="top"/>
    </xf>
    <xf numFmtId="6" fontId="0" fillId="0" borderId="0" xfId="0" applyNumberFormat="1" applyAlignment="1">
      <alignment horizontal="left" vertical="top" wrapText="1"/>
    </xf>
    <xf numFmtId="8" fontId="0" fillId="0" borderId="0" xfId="0" applyNumberFormat="1" applyAlignment="1">
      <alignment horizontal="left" vertical="top"/>
    </xf>
    <xf numFmtId="0" fontId="7" fillId="0" borderId="0" xfId="0" applyFont="1"/>
    <xf numFmtId="6" fontId="5" fillId="0" borderId="0" xfId="0" applyNumberFormat="1" applyFont="1" applyAlignment="1">
      <alignment vertical="top"/>
    </xf>
    <xf numFmtId="8" fontId="0" fillId="0" borderId="0" xfId="0" applyNumberFormat="1" applyAlignment="1">
      <alignment vertical="top"/>
    </xf>
    <xf numFmtId="8" fontId="0" fillId="0" borderId="0" xfId="0" applyNumberFormat="1" applyAlignment="1">
      <alignment horizontal="left" vertical="top" wrapText="1"/>
    </xf>
    <xf numFmtId="164" fontId="0" fillId="0" borderId="0" xfId="0" applyNumberFormat="1" applyAlignment="1">
      <alignment horizontal="left" vertical="top" wrapText="1"/>
    </xf>
  </cellXfs>
  <cellStyles count="1">
    <cellStyle name="Normal" xfId="0" builtinId="0"/>
  </cellStyles>
  <dxfs count="27">
    <dxf>
      <font>
        <b/>
        <i val="0"/>
        <strike val="0"/>
        <condense val="0"/>
        <extend val="0"/>
        <outline val="0"/>
        <shadow val="0"/>
        <u val="none"/>
        <vertAlign val="baseline"/>
        <sz val="14"/>
        <color theme="1"/>
        <name val="Calibri"/>
        <family val="2"/>
        <scheme val="minor"/>
      </font>
      <alignment horizontal="left" vertical="top"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i val="0"/>
        <strike val="0"/>
        <condense val="0"/>
        <extend val="0"/>
        <outline val="0"/>
        <shadow val="0"/>
        <u val="none"/>
        <vertAlign val="baseline"/>
        <sz val="14"/>
        <color theme="1"/>
        <name val="Calibri"/>
        <family val="2"/>
        <scheme val="minor"/>
      </font>
      <alignment horizontal="left" vertical="top" textRotation="0" wrapText="1" indent="0" justifyLastLine="0" shrinkToFit="0" readingOrder="0"/>
    </dxf>
    <dxf>
      <font>
        <b/>
        <i val="0"/>
        <strike val="0"/>
        <condense val="0"/>
        <extend val="0"/>
        <outline val="0"/>
        <shadow val="0"/>
        <u val="none"/>
        <vertAlign val="baseline"/>
        <sz val="14"/>
        <color theme="1"/>
        <name val="Calibri"/>
        <family val="2"/>
        <scheme val="minor"/>
      </font>
      <alignment horizontal="left" vertical="top" textRotation="0" wrapText="1" indent="0" justifyLastLine="0" shrinkToFit="0" readingOrder="0"/>
    </dxf>
    <dxf>
      <alignment horizontal="left" vertical="top" textRotation="0" indent="0" justifyLastLine="0" shrinkToFit="0" readingOrder="0"/>
    </dxf>
    <dxf>
      <alignment horizontal="left" vertical="top" textRotation="0" indent="0" justifyLastLine="0" shrinkToFit="0" readingOrder="0"/>
    </dxf>
    <dxf>
      <alignment horizontal="left" vertical="top" textRotation="0" wrapText="1" indent="0" justifyLastLine="0" shrinkToFit="0" readingOrder="0"/>
    </dxf>
    <dxf>
      <alignment horizontal="left" vertical="top" textRotation="0" indent="0" justifyLastLine="0" shrinkToFit="0" readingOrder="0"/>
    </dxf>
    <dxf>
      <alignment horizontal="left" vertical="top" textRotation="0" indent="0" justifyLastLine="0" shrinkToFit="0" readingOrder="0"/>
    </dxf>
    <dxf>
      <alignment horizontal="left" vertical="top" textRotation="0" indent="0" justifyLastLine="0" shrinkToFit="0" readingOrder="0"/>
    </dxf>
    <dxf>
      <font>
        <b/>
        <strike val="0"/>
        <outline val="0"/>
        <shadow val="0"/>
        <u val="none"/>
        <vertAlign val="baseline"/>
        <sz val="14"/>
        <color theme="1"/>
        <name val="Calibri"/>
        <family val="2"/>
        <scheme val="minor"/>
      </font>
      <alignment horizontal="left" vertical="top" textRotation="0"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font>
        <b/>
        <strike val="0"/>
        <outline val="0"/>
        <shadow val="0"/>
        <u val="none"/>
        <vertAlign val="baseline"/>
        <sz val="14"/>
        <color theme="1"/>
        <name val="Calibri"/>
        <family val="2"/>
        <scheme val="minor"/>
      </font>
      <alignment horizontal="left" vertical="top" textRotation="0" wrapText="1" indent="0" justifyLastLine="0" shrinkToFit="0" readingOrder="0"/>
    </dxf>
    <dxf>
      <alignment horizontal="general" vertical="top" textRotation="0" wrapText="0" indent="0" justifyLastLine="0" shrinkToFit="0" readingOrder="0"/>
    </dxf>
    <dxf>
      <alignment horizontal="general" vertical="top" textRotation="0" wrapText="0" indent="0" justifyLastLine="0" shrinkToFit="0" readingOrder="0"/>
    </dxf>
    <dxf>
      <alignment horizontal="left" vertical="top" textRotation="0" wrapText="0" indent="0" justifyLastLine="0" shrinkToFit="0" readingOrder="0"/>
    </dxf>
    <dxf>
      <alignment horizontal="left" vertical="top" textRotation="0" indent="0" justifyLastLine="0" shrinkToFit="0" readingOrder="0"/>
    </dxf>
    <dxf>
      <alignment horizontal="left" vertical="top" textRotation="0" indent="0" justifyLastLine="0" shrinkToFit="0" readingOrder="0"/>
    </dxf>
    <dxf>
      <alignment horizontal="left" vertical="top" textRotation="0" indent="0" justifyLastLine="0" shrinkToFit="0" readingOrder="0"/>
    </dxf>
    <dxf>
      <alignment horizontal="left" vertical="top" textRotation="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2" displayName="Table2" ref="A1:B16" totalsRowCount="1" headerRowDxfId="26" dataDxfId="25" totalsRowDxfId="24">
  <autoFilter ref="A1:B15" xr:uid="{00000000-0009-0000-0100-000002000000}"/>
  <tableColumns count="2">
    <tableColumn id="1" xr3:uid="{00000000-0010-0000-0000-000001000000}" name="Program" totalsRowLabel="Total applicants" dataDxfId="23" totalsRowDxfId="22"/>
    <tableColumn id="3" xr3:uid="{00000000-0010-0000-0000-000003000000}" name="Applicants" totalsRowFunction="sum" dataDxfId="21" totalsRowDxfId="2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e1" displayName="Table1" ref="A4:F16" totalsRowShown="0" headerRowDxfId="19" dataDxfId="18">
  <autoFilter ref="A4:F16" xr:uid="{00000000-0009-0000-0100-000003000000}"/>
  <tableColumns count="6">
    <tableColumn id="2" xr3:uid="{00000000-0010-0000-0100-000002000000}" name="Agency Name" dataDxfId="17"/>
    <tableColumn id="3" xr3:uid="{00000000-0010-0000-0100-000003000000}" name="Project Title" dataDxfId="16"/>
    <tableColumn id="5" xr3:uid="{00000000-0010-0000-0100-000005000000}" name="Description" dataDxfId="15"/>
    <tableColumn id="6" xr3:uid="{00000000-0010-0000-0100-000006000000}" name=" Request" dataDxfId="14"/>
    <tableColumn id="1" xr3:uid="{27598CBE-F501-4DC8-A584-3B592E6BAFCC}" name="Approved" dataDxfId="13"/>
    <tableColumn id="4" xr3:uid="{2391169A-62AA-4C5D-985A-1B4E156E2163}" name="Funded Amount" dataDxfId="1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le15" displayName="Table15" ref="A4:E10" totalsRowShown="0" headerRowDxfId="11" dataDxfId="10">
  <autoFilter ref="A4:E10" xr:uid="{00000000-0009-0000-0100-000004000000}"/>
  <tableColumns count="5">
    <tableColumn id="1" xr3:uid="{00000000-0010-0000-0200-000001000000}" name="Name" dataDxfId="9"/>
    <tableColumn id="3" xr3:uid="{00000000-0010-0000-0200-000003000000}" name=" Request" dataDxfId="8"/>
    <tableColumn id="4" xr3:uid="{00000000-0010-0000-0200-000004000000}" name="Description" dataDxfId="7"/>
    <tableColumn id="2" xr3:uid="{2C244B0C-79E5-4653-81BA-427DF83AE6DD}" name="Approved" dataDxfId="6"/>
    <tableColumn id="5" xr3:uid="{A14F632E-9369-42D2-BA14-D339AA87A6E5}" name="Funded Amount" dataDxfId="5"/>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e17" displayName="Table17" ref="A4:F18" totalsRowCount="1" headerRowDxfId="4">
  <autoFilter ref="A4:F17" xr:uid="{00000000-0009-0000-0100-000006000000}"/>
  <tableColumns count="6">
    <tableColumn id="1" xr3:uid="{00000000-0010-0000-0300-000001000000}" name="Agency Name"/>
    <tableColumn id="4" xr3:uid="{00000000-0010-0000-0300-000004000000}" name="Project Title"/>
    <tableColumn id="5" xr3:uid="{00000000-0010-0000-0300-000005000000}" name="Description"/>
    <tableColumn id="2" xr3:uid="{00000000-0010-0000-0300-000002000000}" name=" Request"/>
    <tableColumn id="3" xr3:uid="{A8699555-0EB7-4474-B2B2-0263047FDD32}" name="Approved"/>
    <tableColumn id="6" xr3:uid="{317CC7A7-B55C-473F-9116-9DE41E4A0418}" name="Funded Amount" totalsRowFunction="sum"/>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4000000}" name="Table19" displayName="Table19" ref="A4:F8" totalsRowCount="1" headerRowDxfId="3">
  <autoFilter ref="A4:F7" xr:uid="{00000000-0009-0000-0100-000008000000}"/>
  <tableColumns count="6">
    <tableColumn id="1" xr3:uid="{00000000-0010-0000-0400-000001000000}" name="Agency Name"/>
    <tableColumn id="2" xr3:uid="{00000000-0010-0000-0400-000002000000}" name="Project Title"/>
    <tableColumn id="3" xr3:uid="{00000000-0010-0000-0400-000003000000}" name="Description"/>
    <tableColumn id="4" xr3:uid="{00000000-0010-0000-0400-000004000000}" name=" Request" dataDxfId="2" totalsRowDxfId="1"/>
    <tableColumn id="5" xr3:uid="{00000000-0010-0000-0400-000005000000}" name="Approved"/>
    <tableColumn id="6" xr3:uid="{00000000-0010-0000-0400-000006000000}" name="Funded Amount" totalsRowFunction="sum"/>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5000000}" name="Table112" displayName="Table112" ref="A4:F28" totalsRowShown="0" headerRowDxfId="0">
  <autoFilter ref="A4:F28" xr:uid="{00000000-0009-0000-0100-00000B000000}"/>
  <tableColumns count="6">
    <tableColumn id="2" xr3:uid="{00000000-0010-0000-0500-000002000000}" name="Agency Name"/>
    <tableColumn id="5" xr3:uid="{00000000-0010-0000-0500-000005000000}" name="Project Title"/>
    <tableColumn id="6" xr3:uid="{00000000-0010-0000-0500-000006000000}" name="Description"/>
    <tableColumn id="9" xr3:uid="{00000000-0010-0000-0500-000009000000}" name=" Request"/>
    <tableColumn id="1" xr3:uid="{73150B91-513C-4529-BB8D-6FBE7F3FA876}" name="Approved"/>
    <tableColumn id="3" xr3:uid="{00435EBA-39EA-4C16-B487-621AD5FEC6DB}" name="Funded Amount"/>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7"/>
  <sheetViews>
    <sheetView topLeftCell="A3" workbookViewId="0">
      <selection activeCell="A18" sqref="A18"/>
    </sheetView>
  </sheetViews>
  <sheetFormatPr defaultColWidth="9.140625" defaultRowHeight="15" x14ac:dyDescent="0.25"/>
  <cols>
    <col min="1" max="1" width="65.85546875" style="5" customWidth="1"/>
    <col min="2" max="2" width="23.28515625" style="1" customWidth="1"/>
    <col min="3" max="3" width="22.5703125" style="5" customWidth="1"/>
    <col min="4" max="16384" width="9.140625" style="5"/>
  </cols>
  <sheetData>
    <row r="1" spans="1:2" ht="26.25" x14ac:dyDescent="0.25">
      <c r="A1" s="7" t="s">
        <v>0</v>
      </c>
      <c r="B1" s="18" t="s">
        <v>1</v>
      </c>
    </row>
    <row r="3" spans="1:2" x14ac:dyDescent="0.25">
      <c r="A3" s="5" t="s">
        <v>2</v>
      </c>
      <c r="B3" s="1">
        <v>12</v>
      </c>
    </row>
    <row r="5" spans="1:2" x14ac:dyDescent="0.25">
      <c r="A5" s="5" t="s">
        <v>3</v>
      </c>
      <c r="B5" s="1">
        <v>5</v>
      </c>
    </row>
    <row r="7" spans="1:2" x14ac:dyDescent="0.25">
      <c r="A7" s="5" t="s">
        <v>4</v>
      </c>
      <c r="B7" s="1">
        <v>38</v>
      </c>
    </row>
    <row r="9" spans="1:2" x14ac:dyDescent="0.25">
      <c r="A9" s="5" t="s">
        <v>5</v>
      </c>
      <c r="B9" s="1">
        <v>5</v>
      </c>
    </row>
    <row r="11" spans="1:2" x14ac:dyDescent="0.25">
      <c r="A11" s="5" t="s">
        <v>6</v>
      </c>
      <c r="B11" s="1">
        <v>24</v>
      </c>
    </row>
    <row r="16" spans="1:2" x14ac:dyDescent="0.25">
      <c r="A16" s="5" t="s">
        <v>179</v>
      </c>
      <c r="B16" s="1">
        <f>SUBTOTAL(109,Table2[Applicants])</f>
        <v>84</v>
      </c>
    </row>
    <row r="17" spans="1:2" x14ac:dyDescent="0.25">
      <c r="A17" s="5" t="s">
        <v>180</v>
      </c>
      <c r="B17" s="4">
        <v>5532146</v>
      </c>
    </row>
  </sheetData>
  <pageMargins left="0.7" right="0.7" top="0.75" bottom="0.75" header="0.3" footer="0.3"/>
  <pageSetup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6"/>
  <sheetViews>
    <sheetView topLeftCell="A12" zoomScale="85" zoomScaleNormal="85" workbookViewId="0">
      <selection activeCell="A16" sqref="A16:XFD16"/>
    </sheetView>
  </sheetViews>
  <sheetFormatPr defaultRowHeight="15" x14ac:dyDescent="0.25"/>
  <cols>
    <col min="1" max="1" width="58.28515625" style="6" customWidth="1"/>
    <col min="2" max="2" width="52.5703125" style="6" bestFit="1" customWidth="1"/>
    <col min="3" max="3" width="77.85546875" style="6" customWidth="1"/>
    <col min="4" max="4" width="18.5703125" style="6" customWidth="1"/>
    <col min="5" max="5" width="29.140625" style="6" customWidth="1"/>
    <col min="6" max="6" width="22" style="6" bestFit="1" customWidth="1"/>
    <col min="7" max="7" width="21.140625" style="6" bestFit="1" customWidth="1"/>
    <col min="8" max="16384" width="9.140625" style="6"/>
  </cols>
  <sheetData>
    <row r="1" spans="1:6" s="23" customFormat="1" ht="21" x14ac:dyDescent="0.25">
      <c r="A1" s="23" t="s">
        <v>7</v>
      </c>
    </row>
    <row r="2" spans="1:6" s="23" customFormat="1" ht="21" x14ac:dyDescent="0.25">
      <c r="A2" s="23" t="s">
        <v>8</v>
      </c>
    </row>
    <row r="3" spans="1:6" s="23" customFormat="1" ht="21" x14ac:dyDescent="0.25">
      <c r="A3" s="23" t="s">
        <v>9</v>
      </c>
    </row>
    <row r="4" spans="1:6" s="22" customFormat="1" ht="18.75" x14ac:dyDescent="0.25">
      <c r="A4" s="22" t="s">
        <v>10</v>
      </c>
      <c r="B4" s="22" t="s">
        <v>11</v>
      </c>
      <c r="C4" s="22" t="s">
        <v>12</v>
      </c>
      <c r="D4" s="22" t="s">
        <v>13</v>
      </c>
      <c r="E4" s="22" t="s">
        <v>14</v>
      </c>
      <c r="F4" s="22" t="s">
        <v>15</v>
      </c>
    </row>
    <row r="5" spans="1:6" ht="90" x14ac:dyDescent="0.25">
      <c r="A5" s="6" t="s">
        <v>16</v>
      </c>
      <c r="B5" s="6" t="s">
        <v>17</v>
      </c>
      <c r="C5" s="6" t="s">
        <v>18</v>
      </c>
      <c r="D5" s="25">
        <v>550000</v>
      </c>
      <c r="E5" s="6" t="s">
        <v>177</v>
      </c>
      <c r="F5" s="6">
        <v>0</v>
      </c>
    </row>
    <row r="6" spans="1:6" ht="213.75" customHeight="1" x14ac:dyDescent="0.25">
      <c r="A6" s="6" t="s">
        <v>19</v>
      </c>
      <c r="B6" s="6" t="s">
        <v>20</v>
      </c>
      <c r="C6" s="19" t="s">
        <v>21</v>
      </c>
      <c r="D6" s="25">
        <v>241800</v>
      </c>
      <c r="E6" s="6" t="s">
        <v>177</v>
      </c>
      <c r="F6" s="6">
        <v>0</v>
      </c>
    </row>
    <row r="7" spans="1:6" ht="60" x14ac:dyDescent="0.25">
      <c r="A7" s="6" t="s">
        <v>22</v>
      </c>
      <c r="B7" s="6" t="s">
        <v>23</v>
      </c>
      <c r="C7" s="19" t="s">
        <v>24</v>
      </c>
      <c r="D7" s="25">
        <v>20000</v>
      </c>
      <c r="E7" s="6" t="s">
        <v>177</v>
      </c>
      <c r="F7" s="6">
        <v>0</v>
      </c>
    </row>
    <row r="8" spans="1:6" ht="150" x14ac:dyDescent="0.25">
      <c r="A8" s="6" t="s">
        <v>25</v>
      </c>
      <c r="B8" s="6" t="s">
        <v>26</v>
      </c>
      <c r="C8" s="19" t="s">
        <v>27</v>
      </c>
      <c r="D8" s="25">
        <v>60000</v>
      </c>
      <c r="E8" s="6" t="s">
        <v>177</v>
      </c>
      <c r="F8" s="6">
        <v>0</v>
      </c>
    </row>
    <row r="9" spans="1:6" ht="120" x14ac:dyDescent="0.25">
      <c r="A9" s="6" t="s">
        <v>28</v>
      </c>
      <c r="B9" s="6" t="s">
        <v>29</v>
      </c>
      <c r="C9" s="19" t="s">
        <v>30</v>
      </c>
      <c r="D9" s="25">
        <v>100000</v>
      </c>
      <c r="E9" s="6" t="s">
        <v>176</v>
      </c>
      <c r="F9" s="30">
        <v>82000</v>
      </c>
    </row>
    <row r="10" spans="1:6" ht="30" x14ac:dyDescent="0.25">
      <c r="A10" s="6" t="s">
        <v>31</v>
      </c>
      <c r="B10" s="6" t="s">
        <v>32</v>
      </c>
      <c r="C10" s="6" t="s">
        <v>33</v>
      </c>
      <c r="D10" s="25">
        <v>100000</v>
      </c>
      <c r="E10" s="6" t="s">
        <v>177</v>
      </c>
      <c r="F10" s="6">
        <v>0</v>
      </c>
    </row>
    <row r="11" spans="1:6" ht="240" x14ac:dyDescent="0.25">
      <c r="A11" s="6" t="s">
        <v>34</v>
      </c>
      <c r="B11" s="6" t="s">
        <v>35</v>
      </c>
      <c r="C11" s="19" t="s">
        <v>36</v>
      </c>
      <c r="D11" s="25">
        <v>251500</v>
      </c>
      <c r="E11" s="6" t="s">
        <v>176</v>
      </c>
      <c r="F11" s="30">
        <v>183843</v>
      </c>
    </row>
    <row r="12" spans="1:6" ht="180" x14ac:dyDescent="0.25">
      <c r="A12" s="6" t="s">
        <v>37</v>
      </c>
      <c r="B12" s="6" t="s">
        <v>38</v>
      </c>
      <c r="C12" s="6" t="s">
        <v>39</v>
      </c>
      <c r="D12" s="25">
        <v>278000</v>
      </c>
      <c r="E12" s="6" t="s">
        <v>176</v>
      </c>
      <c r="F12" s="30">
        <v>150553</v>
      </c>
    </row>
    <row r="13" spans="1:6" ht="60" x14ac:dyDescent="0.25">
      <c r="A13" s="6" t="s">
        <v>40</v>
      </c>
      <c r="B13" s="6" t="s">
        <v>41</v>
      </c>
      <c r="C13" s="6" t="s">
        <v>42</v>
      </c>
      <c r="D13" s="25">
        <v>50000</v>
      </c>
      <c r="E13" s="30" t="s">
        <v>176</v>
      </c>
      <c r="F13" s="31">
        <v>50000</v>
      </c>
    </row>
    <row r="14" spans="1:6" ht="45" x14ac:dyDescent="0.25">
      <c r="A14" s="6" t="s">
        <v>43</v>
      </c>
      <c r="B14" s="6" t="s">
        <v>44</v>
      </c>
      <c r="C14" s="19" t="s">
        <v>45</v>
      </c>
      <c r="D14" s="25">
        <v>100001</v>
      </c>
      <c r="E14" s="6" t="s">
        <v>176</v>
      </c>
      <c r="F14" s="30">
        <v>56000</v>
      </c>
    </row>
    <row r="15" spans="1:6" ht="75" x14ac:dyDescent="0.25">
      <c r="A15" s="6" t="s">
        <v>46</v>
      </c>
      <c r="B15" s="6" t="s">
        <v>47</v>
      </c>
      <c r="C15" s="19" t="s">
        <v>48</v>
      </c>
      <c r="D15" s="25">
        <v>410200</v>
      </c>
      <c r="E15" s="6" t="s">
        <v>176</v>
      </c>
      <c r="F15" s="30">
        <v>90000</v>
      </c>
    </row>
    <row r="16" spans="1:6" x14ac:dyDescent="0.25">
      <c r="F16" s="6">
        <f>SUBTOTAL(109,F5:F15)</f>
        <v>612396</v>
      </c>
    </row>
  </sheetData>
  <pageMargins left="0.2" right="0.2" top="0.75" bottom="0.5" header="0.3" footer="0.3"/>
  <pageSetup paperSize="5" scale="75"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0"/>
  <sheetViews>
    <sheetView zoomScale="70" zoomScaleNormal="70" workbookViewId="0">
      <selection activeCell="E10" sqref="E10"/>
    </sheetView>
  </sheetViews>
  <sheetFormatPr defaultRowHeight="15" x14ac:dyDescent="0.25"/>
  <cols>
    <col min="1" max="1" width="49" style="5" customWidth="1"/>
    <col min="2" max="2" width="29.42578125" style="5" customWidth="1"/>
    <col min="3" max="3" width="90.42578125" style="6" customWidth="1"/>
    <col min="4" max="4" width="14.7109375" style="5" customWidth="1"/>
    <col min="5" max="5" width="23.5703125" style="5" customWidth="1"/>
    <col min="6" max="16384" width="9.140625" style="5"/>
  </cols>
  <sheetData>
    <row r="1" spans="1:5" s="21" customFormat="1" ht="21" x14ac:dyDescent="0.25">
      <c r="A1" s="21" t="s">
        <v>49</v>
      </c>
      <c r="C1" s="23"/>
    </row>
    <row r="2" spans="1:5" s="21" customFormat="1" ht="21" x14ac:dyDescent="0.25">
      <c r="A2" s="21" t="s">
        <v>50</v>
      </c>
      <c r="C2" s="23"/>
    </row>
    <row r="3" spans="1:5" s="21" customFormat="1" ht="21" x14ac:dyDescent="0.25">
      <c r="A3" s="21" t="s">
        <v>51</v>
      </c>
      <c r="C3" s="23"/>
    </row>
    <row r="4" spans="1:5" s="20" customFormat="1" ht="18.75" x14ac:dyDescent="0.25">
      <c r="A4" s="20" t="s">
        <v>52</v>
      </c>
      <c r="B4" s="20" t="s">
        <v>13</v>
      </c>
      <c r="C4" s="22" t="s">
        <v>12</v>
      </c>
      <c r="D4" s="20" t="s">
        <v>14</v>
      </c>
      <c r="E4" s="20" t="s">
        <v>15</v>
      </c>
    </row>
    <row r="5" spans="1:5" ht="150" x14ac:dyDescent="0.25">
      <c r="A5" s="6" t="s">
        <v>53</v>
      </c>
      <c r="B5" s="24">
        <v>374755</v>
      </c>
      <c r="C5" s="6" t="s">
        <v>54</v>
      </c>
      <c r="D5" s="5" t="s">
        <v>176</v>
      </c>
      <c r="E5" s="26">
        <v>380000</v>
      </c>
    </row>
    <row r="6" spans="1:5" ht="105" x14ac:dyDescent="0.25">
      <c r="A6" s="6" t="s">
        <v>55</v>
      </c>
      <c r="B6" s="24">
        <v>592807</v>
      </c>
      <c r="C6" s="6" t="s">
        <v>56</v>
      </c>
      <c r="D6" s="5" t="s">
        <v>176</v>
      </c>
      <c r="E6" s="26">
        <v>620600</v>
      </c>
    </row>
    <row r="7" spans="1:5" ht="60" x14ac:dyDescent="0.25">
      <c r="A7" s="6" t="s">
        <v>57</v>
      </c>
      <c r="B7" s="25">
        <v>482664</v>
      </c>
      <c r="C7" s="19" t="s">
        <v>58</v>
      </c>
      <c r="D7" s="5" t="s">
        <v>176</v>
      </c>
      <c r="E7" s="26">
        <v>486850</v>
      </c>
    </row>
    <row r="8" spans="1:5" ht="75" x14ac:dyDescent="0.25">
      <c r="A8" s="6" t="s">
        <v>59</v>
      </c>
      <c r="B8" s="26">
        <v>1632801</v>
      </c>
      <c r="C8" s="6" t="s">
        <v>60</v>
      </c>
      <c r="D8" s="5" t="s">
        <v>176</v>
      </c>
      <c r="E8" s="26">
        <v>1465900</v>
      </c>
    </row>
    <row r="9" spans="1:5" ht="90" x14ac:dyDescent="0.25">
      <c r="A9" s="6" t="s">
        <v>61</v>
      </c>
      <c r="B9" s="26">
        <v>426818</v>
      </c>
      <c r="C9" s="19" t="s">
        <v>62</v>
      </c>
      <c r="D9" s="5" t="s">
        <v>176</v>
      </c>
      <c r="E9" s="26">
        <v>449400</v>
      </c>
    </row>
    <row r="10" spans="1:5" x14ac:dyDescent="0.25">
      <c r="E10" s="5">
        <f>SUBTOTAL(109,E5:E9)</f>
        <v>3402750</v>
      </c>
    </row>
  </sheetData>
  <pageMargins left="0.7" right="0.7" top="0.75" bottom="0.75" header="0.3" footer="0.3"/>
  <pageSetup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8"/>
  <sheetViews>
    <sheetView topLeftCell="A15" zoomScaleNormal="100" workbookViewId="0">
      <selection activeCell="A18" sqref="A18:XFD18"/>
    </sheetView>
  </sheetViews>
  <sheetFormatPr defaultRowHeight="15" x14ac:dyDescent="0.25"/>
  <cols>
    <col min="1" max="1" width="49.140625" customWidth="1"/>
    <col min="2" max="2" width="47.85546875" customWidth="1"/>
    <col min="3" max="3" width="54.42578125" customWidth="1"/>
    <col min="4" max="4" width="23.42578125" customWidth="1"/>
    <col min="5" max="5" width="15.7109375" customWidth="1"/>
    <col min="6" max="6" width="21.7109375" customWidth="1"/>
  </cols>
  <sheetData>
    <row r="1" spans="1:6" ht="21" x14ac:dyDescent="0.35">
      <c r="A1" s="27" t="s">
        <v>63</v>
      </c>
      <c r="B1" s="17"/>
    </row>
    <row r="2" spans="1:6" ht="21" x14ac:dyDescent="0.35">
      <c r="A2" s="27" t="s">
        <v>64</v>
      </c>
      <c r="B2" s="17"/>
    </row>
    <row r="3" spans="1:6" ht="21" x14ac:dyDescent="0.35">
      <c r="A3" s="27" t="s">
        <v>9</v>
      </c>
      <c r="B3" s="17"/>
    </row>
    <row r="4" spans="1:6" s="22" customFormat="1" ht="18.75" x14ac:dyDescent="0.25">
      <c r="A4" s="22" t="s">
        <v>10</v>
      </c>
      <c r="B4" s="22" t="s">
        <v>11</v>
      </c>
      <c r="C4" s="22" t="s">
        <v>12</v>
      </c>
      <c r="D4" s="22" t="s">
        <v>13</v>
      </c>
      <c r="E4" s="22" t="s">
        <v>14</v>
      </c>
      <c r="F4" s="22" t="s">
        <v>15</v>
      </c>
    </row>
    <row r="5" spans="1:6" ht="120" x14ac:dyDescent="0.25">
      <c r="A5" s="3" t="s">
        <v>65</v>
      </c>
      <c r="B5" s="3" t="s">
        <v>66</v>
      </c>
      <c r="C5" s="8" t="s">
        <v>67</v>
      </c>
      <c r="D5" s="4">
        <v>15000</v>
      </c>
      <c r="E5" s="1" t="s">
        <v>176</v>
      </c>
      <c r="F5" s="29">
        <v>15000</v>
      </c>
    </row>
    <row r="6" spans="1:6" ht="30" x14ac:dyDescent="0.25">
      <c r="A6" s="3" t="s">
        <v>68</v>
      </c>
      <c r="B6" s="3" t="s">
        <v>69</v>
      </c>
      <c r="C6" s="10"/>
      <c r="D6" s="4">
        <v>15000</v>
      </c>
      <c r="E6" s="1" t="s">
        <v>176</v>
      </c>
      <c r="F6" s="29">
        <v>5200</v>
      </c>
    </row>
    <row r="7" spans="1:6" ht="75" x14ac:dyDescent="0.25">
      <c r="A7" s="3" t="s">
        <v>70</v>
      </c>
      <c r="B7" s="3" t="s">
        <v>71</v>
      </c>
      <c r="C7" s="2" t="s">
        <v>72</v>
      </c>
      <c r="D7" s="4">
        <v>15000</v>
      </c>
      <c r="E7" s="1" t="s">
        <v>176</v>
      </c>
      <c r="F7" s="29">
        <v>15000</v>
      </c>
    </row>
    <row r="8" spans="1:6" ht="225" x14ac:dyDescent="0.25">
      <c r="A8" s="3" t="s">
        <v>73</v>
      </c>
      <c r="B8" s="3" t="s">
        <v>74</v>
      </c>
      <c r="C8" s="8" t="s">
        <v>75</v>
      </c>
      <c r="D8" s="4">
        <v>15000</v>
      </c>
      <c r="E8" s="1" t="s">
        <v>176</v>
      </c>
      <c r="F8" s="29">
        <v>15000</v>
      </c>
    </row>
    <row r="9" spans="1:6" ht="135" x14ac:dyDescent="0.25">
      <c r="A9" s="3" t="s">
        <v>77</v>
      </c>
      <c r="B9" s="3" t="s">
        <v>78</v>
      </c>
      <c r="C9" s="3" t="s">
        <v>79</v>
      </c>
      <c r="D9" s="4">
        <v>15000</v>
      </c>
      <c r="E9" s="1" t="s">
        <v>176</v>
      </c>
      <c r="F9" s="29">
        <v>15000</v>
      </c>
    </row>
    <row r="10" spans="1:6" ht="60" x14ac:dyDescent="0.25">
      <c r="A10" s="3" t="s">
        <v>81</v>
      </c>
      <c r="B10" s="3" t="s">
        <v>82</v>
      </c>
      <c r="C10" s="3" t="s">
        <v>83</v>
      </c>
      <c r="D10" s="4">
        <v>15000</v>
      </c>
      <c r="E10" s="1" t="s">
        <v>176</v>
      </c>
      <c r="F10" s="29">
        <v>15000</v>
      </c>
    </row>
    <row r="11" spans="1:6" ht="105" x14ac:dyDescent="0.25">
      <c r="A11" s="3" t="s">
        <v>84</v>
      </c>
      <c r="B11" s="3" t="s">
        <v>85</v>
      </c>
      <c r="C11" s="2" t="s">
        <v>86</v>
      </c>
      <c r="D11" s="4">
        <v>14800</v>
      </c>
      <c r="E11" s="1" t="s">
        <v>176</v>
      </c>
      <c r="F11" s="29">
        <v>14800</v>
      </c>
    </row>
    <row r="12" spans="1:6" ht="195" x14ac:dyDescent="0.25">
      <c r="A12" s="3" t="s">
        <v>88</v>
      </c>
      <c r="B12" s="3" t="s">
        <v>89</v>
      </c>
      <c r="C12" s="3" t="s">
        <v>90</v>
      </c>
      <c r="D12" s="4">
        <v>15000</v>
      </c>
      <c r="E12" s="1" t="s">
        <v>176</v>
      </c>
      <c r="F12" s="29">
        <v>15000</v>
      </c>
    </row>
    <row r="13" spans="1:6" ht="75" x14ac:dyDescent="0.25">
      <c r="A13" s="3" t="s">
        <v>91</v>
      </c>
      <c r="B13" s="1" t="s">
        <v>92</v>
      </c>
      <c r="C13" s="3" t="s">
        <v>93</v>
      </c>
      <c r="D13" s="4">
        <v>15000</v>
      </c>
      <c r="E13" s="1" t="s">
        <v>176</v>
      </c>
      <c r="F13" s="29">
        <v>15000</v>
      </c>
    </row>
    <row r="14" spans="1:6" ht="150" x14ac:dyDescent="0.25">
      <c r="A14" s="3" t="s">
        <v>94</v>
      </c>
      <c r="B14" s="1" t="s">
        <v>95</v>
      </c>
      <c r="C14" s="3" t="s">
        <v>96</v>
      </c>
      <c r="D14" s="4">
        <v>15000</v>
      </c>
      <c r="E14" s="1" t="s">
        <v>176</v>
      </c>
      <c r="F14" s="29">
        <v>15000</v>
      </c>
    </row>
    <row r="15" spans="1:6" ht="120" x14ac:dyDescent="0.25">
      <c r="A15" s="1" t="s">
        <v>97</v>
      </c>
      <c r="B15" s="1" t="s">
        <v>98</v>
      </c>
      <c r="C15" s="2" t="s">
        <v>99</v>
      </c>
      <c r="D15" s="4">
        <v>15000</v>
      </c>
      <c r="E15" s="1" t="s">
        <v>176</v>
      </c>
      <c r="F15" s="29">
        <v>15000</v>
      </c>
    </row>
    <row r="16" spans="1:6" ht="90" x14ac:dyDescent="0.25">
      <c r="A16" s="1" t="s">
        <v>100</v>
      </c>
      <c r="B16" s="1" t="s">
        <v>101</v>
      </c>
      <c r="C16" s="2" t="s">
        <v>102</v>
      </c>
      <c r="D16" s="4">
        <v>15000</v>
      </c>
      <c r="E16" s="1" t="s">
        <v>176</v>
      </c>
      <c r="F16" s="29">
        <v>15000</v>
      </c>
    </row>
    <row r="17" spans="1:6" ht="135" x14ac:dyDescent="0.25">
      <c r="A17" s="1" t="s">
        <v>104</v>
      </c>
      <c r="B17" s="1" t="s">
        <v>105</v>
      </c>
      <c r="C17" s="3" t="s">
        <v>106</v>
      </c>
      <c r="D17" s="4">
        <v>15000</v>
      </c>
      <c r="E17" s="1" t="s">
        <v>176</v>
      </c>
      <c r="F17" s="29">
        <v>15000</v>
      </c>
    </row>
    <row r="18" spans="1:6" x14ac:dyDescent="0.25">
      <c r="F18">
        <f>SUBTOTAL(109,Table17[Funded Amount])</f>
        <v>185000</v>
      </c>
    </row>
  </sheetData>
  <pageMargins left="0.7" right="0.7" top="0.75" bottom="0.75" header="0.3" footer="0.3"/>
  <pageSetup orientation="landscape"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8"/>
  <sheetViews>
    <sheetView zoomScale="70" zoomScaleNormal="70" workbookViewId="0">
      <selection activeCell="D22" sqref="D22"/>
    </sheetView>
  </sheetViews>
  <sheetFormatPr defaultRowHeight="15" x14ac:dyDescent="0.25"/>
  <cols>
    <col min="1" max="1" width="30.7109375" customWidth="1"/>
    <col min="2" max="2" width="30.42578125" customWidth="1"/>
    <col min="3" max="3" width="27.85546875" customWidth="1"/>
    <col min="4" max="4" width="70.28515625" customWidth="1"/>
    <col min="5" max="5" width="21.7109375" customWidth="1"/>
    <col min="6" max="6" width="23.42578125" customWidth="1"/>
  </cols>
  <sheetData>
    <row r="1" spans="1:6" ht="21" x14ac:dyDescent="0.35">
      <c r="A1" s="27" t="s">
        <v>107</v>
      </c>
      <c r="B1" s="27"/>
    </row>
    <row r="2" spans="1:6" ht="21" x14ac:dyDescent="0.35">
      <c r="A2" s="27" t="s">
        <v>108</v>
      </c>
      <c r="B2" s="27"/>
    </row>
    <row r="3" spans="1:6" ht="21" x14ac:dyDescent="0.35">
      <c r="A3" s="27" t="s">
        <v>51</v>
      </c>
      <c r="B3" s="27"/>
    </row>
    <row r="4" spans="1:6" s="22" customFormat="1" ht="18.75" x14ac:dyDescent="0.25">
      <c r="A4" s="22" t="s">
        <v>10</v>
      </c>
      <c r="B4" s="22" t="s">
        <v>11</v>
      </c>
      <c r="C4" s="22" t="s">
        <v>12</v>
      </c>
      <c r="D4" s="22" t="s">
        <v>13</v>
      </c>
      <c r="E4" s="22" t="s">
        <v>14</v>
      </c>
      <c r="F4" s="22" t="s">
        <v>15</v>
      </c>
    </row>
    <row r="5" spans="1:6" x14ac:dyDescent="0.25">
      <c r="A5" s="3"/>
      <c r="B5" s="1"/>
      <c r="C5" s="1"/>
      <c r="D5" s="8"/>
      <c r="E5" s="9"/>
      <c r="F5" s="1"/>
    </row>
    <row r="6" spans="1:6" ht="225" x14ac:dyDescent="0.25">
      <c r="A6" s="1" t="s">
        <v>109</v>
      </c>
      <c r="B6" s="1" t="s">
        <v>109</v>
      </c>
      <c r="C6" s="3" t="s">
        <v>110</v>
      </c>
      <c r="D6" s="3" t="s">
        <v>111</v>
      </c>
      <c r="E6" s="28">
        <v>316104</v>
      </c>
      <c r="F6" s="4">
        <v>300000</v>
      </c>
    </row>
    <row r="7" spans="1:6" ht="90" x14ac:dyDescent="0.25">
      <c r="A7" s="1" t="s">
        <v>112</v>
      </c>
      <c r="B7" s="1" t="s">
        <v>112</v>
      </c>
      <c r="C7" s="1" t="s">
        <v>113</v>
      </c>
      <c r="D7" s="2" t="s">
        <v>114</v>
      </c>
      <c r="E7" s="28">
        <v>380304</v>
      </c>
      <c r="F7" s="4">
        <v>300000</v>
      </c>
    </row>
    <row r="8" spans="1:6" x14ac:dyDescent="0.25">
      <c r="D8" s="2"/>
      <c r="F8">
        <f>SUBTOTAL(109,Table19[Funded Amount])</f>
        <v>600000</v>
      </c>
    </row>
  </sheetData>
  <pageMargins left="0.7" right="0.7" top="0.75" bottom="0.75" header="0.3" footer="0.3"/>
  <pageSetup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8"/>
  <sheetViews>
    <sheetView tabSelected="1" topLeftCell="A26" zoomScale="70" zoomScaleNormal="70" workbookViewId="0">
      <selection activeCell="A27" sqref="A27:XFD27"/>
    </sheetView>
  </sheetViews>
  <sheetFormatPr defaultRowHeight="15" x14ac:dyDescent="0.25"/>
  <cols>
    <col min="1" max="1" width="30.140625" customWidth="1"/>
    <col min="2" max="2" width="52.42578125" customWidth="1"/>
    <col min="3" max="3" width="63.140625" customWidth="1"/>
    <col min="4" max="4" width="24.7109375" customWidth="1"/>
    <col min="5" max="5" width="18.28515625" customWidth="1"/>
    <col min="6" max="6" width="22.140625" customWidth="1"/>
  </cols>
  <sheetData>
    <row r="1" spans="1:6" ht="21" x14ac:dyDescent="0.35">
      <c r="A1" s="27" t="s">
        <v>115</v>
      </c>
      <c r="B1" s="27"/>
    </row>
    <row r="2" spans="1:6" ht="21" x14ac:dyDescent="0.35">
      <c r="A2" s="27" t="s">
        <v>116</v>
      </c>
      <c r="B2" s="27"/>
    </row>
    <row r="3" spans="1:6" ht="21" x14ac:dyDescent="0.35">
      <c r="A3" s="27" t="s">
        <v>117</v>
      </c>
      <c r="B3" s="27"/>
    </row>
    <row r="4" spans="1:6" s="22" customFormat="1" ht="18.75" x14ac:dyDescent="0.25">
      <c r="A4" s="22" t="s">
        <v>10</v>
      </c>
      <c r="B4" s="22" t="s">
        <v>11</v>
      </c>
      <c r="C4" s="22" t="s">
        <v>12</v>
      </c>
      <c r="D4" s="22" t="s">
        <v>13</v>
      </c>
      <c r="E4" s="22" t="s">
        <v>14</v>
      </c>
      <c r="F4" s="22" t="s">
        <v>15</v>
      </c>
    </row>
    <row r="5" spans="1:6" ht="105" x14ac:dyDescent="0.25">
      <c r="A5" s="3" t="s">
        <v>25</v>
      </c>
      <c r="B5" s="1" t="s">
        <v>118</v>
      </c>
      <c r="C5" s="10" t="s">
        <v>119</v>
      </c>
      <c r="D5" s="4">
        <v>50000</v>
      </c>
      <c r="E5" s="1" t="s">
        <v>177</v>
      </c>
      <c r="F5" s="1">
        <v>0</v>
      </c>
    </row>
    <row r="6" spans="1:6" ht="75" x14ac:dyDescent="0.25">
      <c r="A6" s="3" t="s">
        <v>70</v>
      </c>
      <c r="B6" s="3" t="s">
        <v>120</v>
      </c>
      <c r="C6" s="10" t="s">
        <v>121</v>
      </c>
      <c r="D6" s="4">
        <v>59250</v>
      </c>
      <c r="E6" s="1" t="s">
        <v>176</v>
      </c>
      <c r="F6" s="29">
        <v>60000</v>
      </c>
    </row>
    <row r="7" spans="1:6" ht="150" x14ac:dyDescent="0.25">
      <c r="A7" s="3" t="s">
        <v>122</v>
      </c>
      <c r="B7" s="3" t="s">
        <v>123</v>
      </c>
      <c r="C7" s="8" t="s">
        <v>124</v>
      </c>
      <c r="D7" s="4">
        <v>44839.8</v>
      </c>
      <c r="E7" s="1" t="s">
        <v>176</v>
      </c>
      <c r="F7" s="29">
        <v>60000</v>
      </c>
    </row>
    <row r="8" spans="1:6" ht="45" x14ac:dyDescent="0.25">
      <c r="A8" s="3" t="s">
        <v>43</v>
      </c>
      <c r="B8" s="1" t="s">
        <v>125</v>
      </c>
      <c r="C8" s="10" t="s">
        <v>126</v>
      </c>
      <c r="D8" s="4">
        <v>25000</v>
      </c>
      <c r="E8" s="1" t="s">
        <v>176</v>
      </c>
      <c r="F8" s="29">
        <v>60000</v>
      </c>
    </row>
    <row r="9" spans="1:6" ht="225" x14ac:dyDescent="0.25">
      <c r="A9" s="1" t="s">
        <v>77</v>
      </c>
      <c r="B9" s="1" t="s">
        <v>127</v>
      </c>
      <c r="C9" s="8" t="s">
        <v>128</v>
      </c>
      <c r="D9" s="4">
        <v>25000</v>
      </c>
      <c r="E9" s="1" t="s">
        <v>176</v>
      </c>
      <c r="F9" s="29">
        <v>60000</v>
      </c>
    </row>
    <row r="10" spans="1:6" ht="135" x14ac:dyDescent="0.25">
      <c r="A10" s="12" t="s">
        <v>129</v>
      </c>
      <c r="B10" s="12" t="s">
        <v>130</v>
      </c>
      <c r="C10" s="16" t="s">
        <v>131</v>
      </c>
      <c r="D10" s="15">
        <v>50000</v>
      </c>
      <c r="E10" s="1" t="s">
        <v>178</v>
      </c>
      <c r="F10" s="1">
        <v>0</v>
      </c>
    </row>
    <row r="11" spans="1:6" ht="75" x14ac:dyDescent="0.25">
      <c r="A11" s="12" t="s">
        <v>76</v>
      </c>
      <c r="B11" s="12" t="s">
        <v>132</v>
      </c>
      <c r="C11" s="13" t="s">
        <v>133</v>
      </c>
      <c r="D11" s="15">
        <v>50000</v>
      </c>
      <c r="E11" s="1" t="s">
        <v>178</v>
      </c>
      <c r="F11" s="1">
        <v>0</v>
      </c>
    </row>
    <row r="12" spans="1:6" ht="60" x14ac:dyDescent="0.25">
      <c r="A12" s="12" t="s">
        <v>65</v>
      </c>
      <c r="B12" s="12" t="s">
        <v>134</v>
      </c>
      <c r="C12" s="13" t="s">
        <v>135</v>
      </c>
      <c r="D12" s="15">
        <v>25000</v>
      </c>
      <c r="E12" s="1" t="s">
        <v>178</v>
      </c>
      <c r="F12" s="1">
        <v>0</v>
      </c>
    </row>
    <row r="13" spans="1:6" ht="150" x14ac:dyDescent="0.25">
      <c r="A13" s="14" t="s">
        <v>136</v>
      </c>
      <c r="B13" s="14" t="s">
        <v>137</v>
      </c>
      <c r="C13" s="13" t="s">
        <v>138</v>
      </c>
      <c r="D13" s="15">
        <v>49965</v>
      </c>
      <c r="E13" s="1" t="s">
        <v>176</v>
      </c>
      <c r="F13" s="29">
        <v>60000</v>
      </c>
    </row>
    <row r="14" spans="1:6" ht="45" x14ac:dyDescent="0.25">
      <c r="A14" s="12" t="s">
        <v>139</v>
      </c>
      <c r="B14" s="12" t="s">
        <v>140</v>
      </c>
      <c r="C14" s="13" t="s">
        <v>141</v>
      </c>
      <c r="D14" s="15">
        <v>25000</v>
      </c>
      <c r="E14" s="1" t="s">
        <v>176</v>
      </c>
      <c r="F14" s="29">
        <v>60000</v>
      </c>
    </row>
    <row r="15" spans="1:6" ht="120" x14ac:dyDescent="0.25">
      <c r="A15" s="12" t="s">
        <v>103</v>
      </c>
      <c r="B15" s="14" t="s">
        <v>142</v>
      </c>
      <c r="C15" s="13" t="s">
        <v>143</v>
      </c>
      <c r="D15" s="15">
        <v>25000</v>
      </c>
      <c r="E15" s="1" t="s">
        <v>177</v>
      </c>
      <c r="F15" s="1">
        <v>0</v>
      </c>
    </row>
    <row r="16" spans="1:6" ht="75" x14ac:dyDescent="0.25">
      <c r="A16" s="12" t="s">
        <v>144</v>
      </c>
      <c r="B16" s="14" t="s">
        <v>145</v>
      </c>
      <c r="C16" s="13" t="s">
        <v>146</v>
      </c>
      <c r="D16" s="15">
        <v>50000</v>
      </c>
      <c r="E16" s="1" t="s">
        <v>178</v>
      </c>
      <c r="F16" s="1">
        <v>0</v>
      </c>
    </row>
    <row r="17" spans="1:6" ht="75" x14ac:dyDescent="0.25">
      <c r="A17" s="14" t="s">
        <v>147</v>
      </c>
      <c r="B17" s="12" t="s">
        <v>148</v>
      </c>
      <c r="C17" s="13" t="s">
        <v>149</v>
      </c>
      <c r="D17" s="15">
        <v>8269.94</v>
      </c>
      <c r="E17" s="1" t="s">
        <v>178</v>
      </c>
      <c r="F17" s="1">
        <v>0</v>
      </c>
    </row>
    <row r="18" spans="1:6" ht="120" x14ac:dyDescent="0.25">
      <c r="A18" s="14" t="s">
        <v>28</v>
      </c>
      <c r="B18" s="12" t="s">
        <v>150</v>
      </c>
      <c r="C18" s="16" t="s">
        <v>151</v>
      </c>
      <c r="D18" s="15">
        <v>50000</v>
      </c>
      <c r="E18" s="1" t="s">
        <v>176</v>
      </c>
      <c r="F18" s="29">
        <v>60000</v>
      </c>
    </row>
    <row r="19" spans="1:6" ht="75" x14ac:dyDescent="0.25">
      <c r="A19" s="12" t="s">
        <v>152</v>
      </c>
      <c r="B19" s="16" t="s">
        <v>153</v>
      </c>
      <c r="C19" s="3" t="s">
        <v>154</v>
      </c>
      <c r="D19" s="15">
        <v>50000</v>
      </c>
      <c r="E19" s="1" t="s">
        <v>178</v>
      </c>
      <c r="F19" s="1">
        <v>0</v>
      </c>
    </row>
    <row r="20" spans="1:6" ht="180" x14ac:dyDescent="0.25">
      <c r="A20" s="14" t="s">
        <v>80</v>
      </c>
      <c r="B20" s="12" t="s">
        <v>155</v>
      </c>
      <c r="C20" s="16" t="s">
        <v>156</v>
      </c>
      <c r="D20" s="15">
        <v>50000</v>
      </c>
      <c r="E20" s="1" t="s">
        <v>176</v>
      </c>
      <c r="F20" s="29">
        <v>66000</v>
      </c>
    </row>
    <row r="21" spans="1:6" ht="45" x14ac:dyDescent="0.25">
      <c r="A21" s="14" t="s">
        <v>157</v>
      </c>
      <c r="B21" s="14" t="s">
        <v>158</v>
      </c>
      <c r="C21" s="16" t="s">
        <v>159</v>
      </c>
      <c r="D21" s="15">
        <v>50000</v>
      </c>
      <c r="E21" s="1" t="s">
        <v>178</v>
      </c>
      <c r="F21" s="1">
        <v>0</v>
      </c>
    </row>
    <row r="22" spans="1:6" ht="150" x14ac:dyDescent="0.25">
      <c r="A22" s="12" t="s">
        <v>59</v>
      </c>
      <c r="B22" s="12" t="s">
        <v>160</v>
      </c>
      <c r="C22" s="13" t="s">
        <v>161</v>
      </c>
      <c r="D22" s="15">
        <v>50000</v>
      </c>
      <c r="E22" s="1" t="s">
        <v>176</v>
      </c>
      <c r="F22" s="29">
        <v>60000</v>
      </c>
    </row>
    <row r="23" spans="1:6" ht="135" x14ac:dyDescent="0.25">
      <c r="A23" s="12" t="s">
        <v>162</v>
      </c>
      <c r="B23" s="14" t="s">
        <v>163</v>
      </c>
      <c r="C23" s="13" t="s">
        <v>164</v>
      </c>
      <c r="D23" s="15">
        <v>50000</v>
      </c>
      <c r="E23" s="1" t="s">
        <v>176</v>
      </c>
      <c r="F23" s="29">
        <v>66000</v>
      </c>
    </row>
    <row r="24" spans="1:6" ht="150" x14ac:dyDescent="0.25">
      <c r="A24" s="12" t="s">
        <v>87</v>
      </c>
      <c r="B24" s="14" t="s">
        <v>165</v>
      </c>
      <c r="C24" s="13" t="s">
        <v>166</v>
      </c>
      <c r="D24" s="15">
        <v>100000</v>
      </c>
      <c r="E24" s="1" t="s">
        <v>178</v>
      </c>
      <c r="F24" s="1">
        <v>0</v>
      </c>
    </row>
    <row r="25" spans="1:6" ht="75" x14ac:dyDescent="0.25">
      <c r="A25" s="12" t="s">
        <v>167</v>
      </c>
      <c r="B25" s="14" t="s">
        <v>168</v>
      </c>
      <c r="C25" s="16" t="s">
        <v>169</v>
      </c>
      <c r="D25" s="15">
        <v>25000</v>
      </c>
      <c r="E25" s="1" t="s">
        <v>178</v>
      </c>
    </row>
    <row r="26" spans="1:6" ht="120" x14ac:dyDescent="0.25">
      <c r="A26" s="12" t="s">
        <v>170</v>
      </c>
      <c r="B26" s="12" t="s">
        <v>171</v>
      </c>
      <c r="C26" s="16" t="s">
        <v>172</v>
      </c>
      <c r="D26" s="15">
        <v>50000</v>
      </c>
      <c r="E26" s="1" t="s">
        <v>176</v>
      </c>
      <c r="F26" s="29">
        <v>60000</v>
      </c>
    </row>
    <row r="27" spans="1:6" ht="105" x14ac:dyDescent="0.25">
      <c r="A27" s="14" t="s">
        <v>173</v>
      </c>
      <c r="B27" s="12" t="s">
        <v>174</v>
      </c>
      <c r="C27" s="13" t="s">
        <v>175</v>
      </c>
      <c r="D27" s="15">
        <v>50000</v>
      </c>
      <c r="E27" s="1" t="s">
        <v>176</v>
      </c>
      <c r="F27" s="29">
        <v>60000</v>
      </c>
    </row>
    <row r="28" spans="1:6" x14ac:dyDescent="0.25">
      <c r="A28" s="12"/>
      <c r="B28" s="12"/>
      <c r="C28" s="13"/>
      <c r="D28" s="11"/>
      <c r="F28">
        <f>SUBTOTAL(109,F5:F27)</f>
        <v>732000</v>
      </c>
    </row>
  </sheetData>
  <pageMargins left="0.7" right="0.7" top="0.75" bottom="0.75" header="0.3" footer="0.3"/>
  <pageSetup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Program Applicants</vt:lpstr>
      <vt:lpstr>Emergency Solutions Grant</vt:lpstr>
      <vt:lpstr>HOPWA</vt:lpstr>
      <vt:lpstr>Neighborhood Partnership Grant</vt:lpstr>
      <vt:lpstr>TBRA</vt:lpstr>
      <vt:lpstr>Community Service Grant </vt:lpstr>
      <vt:lpstr>'Emergency Solutions Grant'!Print_Area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Johnson, Tonya</dc:creator>
  <cp:keywords/>
  <dc:description/>
  <cp:lastModifiedBy>Paredes, Carlos</cp:lastModifiedBy>
  <cp:revision/>
  <dcterms:created xsi:type="dcterms:W3CDTF">2020-02-11T15:16:36Z</dcterms:created>
  <dcterms:modified xsi:type="dcterms:W3CDTF">2023-12-04T17:25:42Z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34376f5-a622-4e53-a591-0432f32c2e47_Enabled">
    <vt:lpwstr>true</vt:lpwstr>
  </property>
  <property fmtid="{D5CDD505-2E9C-101B-9397-08002B2CF9AE}" pid="3" name="MSIP_Label_b34376f5-a622-4e53-a591-0432f32c2e47_SetDate">
    <vt:lpwstr>2023-02-06T15:41:05Z</vt:lpwstr>
  </property>
  <property fmtid="{D5CDD505-2E9C-101B-9397-08002B2CF9AE}" pid="4" name="MSIP_Label_b34376f5-a622-4e53-a591-0432f32c2e47_Method">
    <vt:lpwstr>Standard</vt:lpwstr>
  </property>
  <property fmtid="{D5CDD505-2E9C-101B-9397-08002B2CF9AE}" pid="5" name="MSIP_Label_b34376f5-a622-4e53-a591-0432f32c2e47_Name">
    <vt:lpwstr>b34376f5-a622-4e53-a591-0432f32c2e47</vt:lpwstr>
  </property>
  <property fmtid="{D5CDD505-2E9C-101B-9397-08002B2CF9AE}" pid="6" name="MSIP_Label_b34376f5-a622-4e53-a591-0432f32c2e47_SiteId">
    <vt:lpwstr>41647561-6537-4423-96a9-859e89f8919f</vt:lpwstr>
  </property>
  <property fmtid="{D5CDD505-2E9C-101B-9397-08002B2CF9AE}" pid="7" name="MSIP_Label_b34376f5-a622-4e53-a591-0432f32c2e47_ActionId">
    <vt:lpwstr>93fd8a05-4721-4be1-97c9-10a37c7a119b</vt:lpwstr>
  </property>
  <property fmtid="{D5CDD505-2E9C-101B-9397-08002B2CF9AE}" pid="8" name="MSIP_Label_b34376f5-a622-4e53-a591-0432f32c2e47_ContentBits">
    <vt:lpwstr>0</vt:lpwstr>
  </property>
</Properties>
</file>